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eharantova/Documents/2 Výběrová řízení/VZ 2023/010 2023 Budyně - rekonstrukce ulice Poplužní/Fin vyhlášení 10 - 2023/Příloha č. 5 ZD Technická specifikace, PD a VV k ocenění/"/>
    </mc:Choice>
  </mc:AlternateContent>
  <xr:revisionPtr revIDLastSave="0" documentId="13_ncr:1_{7B7EB798-0DA8-3243-A69E-6BFDE71DD531}" xr6:coauthVersionLast="47" xr6:coauthVersionMax="47" xr10:uidLastSave="{00000000-0000-0000-0000-000000000000}"/>
  <bookViews>
    <workbookView xWindow="22160" yWindow="500" windowWidth="31340" windowHeight="25320" activeTab="2" xr2:uid="{353D693F-AF6D-42F9-BEE2-5BF65B52E666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Položky!$A$1:$G$44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BE42" i="3"/>
  <c r="BE44" i="3" s="1"/>
  <c r="I12" i="2" s="1"/>
  <c r="BD42" i="3"/>
  <c r="BD44" i="3" s="1"/>
  <c r="H12" i="2" s="1"/>
  <c r="BC42" i="3"/>
  <c r="BC44" i="3" s="1"/>
  <c r="G12" i="2" s="1"/>
  <c r="BB42" i="3"/>
  <c r="BB44" i="3" s="1"/>
  <c r="F12" i="2" s="1"/>
  <c r="G42" i="3"/>
  <c r="BA42" i="3" s="1"/>
  <c r="BA44" i="3" s="1"/>
  <c r="E12" i="2" s="1"/>
  <c r="B12" i="2"/>
  <c r="A12" i="2"/>
  <c r="C44" i="3"/>
  <c r="BE39" i="3"/>
  <c r="BE40" i="3" s="1"/>
  <c r="I11" i="2" s="1"/>
  <c r="BD39" i="3"/>
  <c r="BC39" i="3"/>
  <c r="BB39" i="3"/>
  <c r="G39" i="3"/>
  <c r="BA39" i="3" s="1"/>
  <c r="BE38" i="3"/>
  <c r="BD38" i="3"/>
  <c r="BD40" i="3" s="1"/>
  <c r="H11" i="2" s="1"/>
  <c r="BC38" i="3"/>
  <c r="BC40" i="3" s="1"/>
  <c r="G11" i="2" s="1"/>
  <c r="BB38" i="3"/>
  <c r="BB40" i="3" s="1"/>
  <c r="F11" i="2" s="1"/>
  <c r="G38" i="3"/>
  <c r="BA38" i="3" s="1"/>
  <c r="B11" i="2"/>
  <c r="A11" i="2"/>
  <c r="C40" i="3"/>
  <c r="BE35" i="3"/>
  <c r="BE36" i="3" s="1"/>
  <c r="I10" i="2" s="1"/>
  <c r="BD35" i="3"/>
  <c r="BC35" i="3"/>
  <c r="BB35" i="3"/>
  <c r="G35" i="3"/>
  <c r="BA35" i="3" s="1"/>
  <c r="BE34" i="3"/>
  <c r="BD34" i="3"/>
  <c r="BC34" i="3"/>
  <c r="BC36" i="3" s="1"/>
  <c r="G10" i="2" s="1"/>
  <c r="BB34" i="3"/>
  <c r="BB36" i="3" s="1"/>
  <c r="F10" i="2" s="1"/>
  <c r="G34" i="3"/>
  <c r="BA34" i="3" s="1"/>
  <c r="B10" i="2"/>
  <c r="A10" i="2"/>
  <c r="C36" i="3"/>
  <c r="BE30" i="3"/>
  <c r="BD30" i="3"/>
  <c r="BC30" i="3"/>
  <c r="BB30" i="3"/>
  <c r="G30" i="3"/>
  <c r="BA30" i="3" s="1"/>
  <c r="BE29" i="3"/>
  <c r="BE32" i="3" s="1"/>
  <c r="I9" i="2" s="1"/>
  <c r="BD29" i="3"/>
  <c r="BC29" i="3"/>
  <c r="BC32" i="3" s="1"/>
  <c r="G9" i="2" s="1"/>
  <c r="BB29" i="3"/>
  <c r="BB32" i="3" s="1"/>
  <c r="F9" i="2" s="1"/>
  <c r="G29" i="3"/>
  <c r="BA29" i="3" s="1"/>
  <c r="BA32" i="3" s="1"/>
  <c r="E9" i="2" s="1"/>
  <c r="B9" i="2"/>
  <c r="A9" i="2"/>
  <c r="C32" i="3"/>
  <c r="BE26" i="3"/>
  <c r="BD26" i="3"/>
  <c r="BC26" i="3"/>
  <c r="BB26" i="3"/>
  <c r="G26" i="3"/>
  <c r="BA26" i="3" s="1"/>
  <c r="BE25" i="3"/>
  <c r="BE27" i="3" s="1"/>
  <c r="I8" i="2" s="1"/>
  <c r="BD25" i="3"/>
  <c r="BC25" i="3"/>
  <c r="BC27" i="3" s="1"/>
  <c r="G8" i="2" s="1"/>
  <c r="BB25" i="3"/>
  <c r="G25" i="3"/>
  <c r="B8" i="2"/>
  <c r="A8" i="2"/>
  <c r="C27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1" i="3"/>
  <c r="BD11" i="3"/>
  <c r="BC11" i="3"/>
  <c r="BB11" i="3"/>
  <c r="G11" i="3"/>
  <c r="BA11" i="3" s="1"/>
  <c r="BE9" i="3"/>
  <c r="BD9" i="3"/>
  <c r="BC9" i="3"/>
  <c r="BC23" i="3" s="1"/>
  <c r="G7" i="2" s="1"/>
  <c r="BB9" i="3"/>
  <c r="G9" i="3"/>
  <c r="BA9" i="3" s="1"/>
  <c r="BE8" i="3"/>
  <c r="BE23" i="3" s="1"/>
  <c r="I7" i="2" s="1"/>
  <c r="BD8" i="3"/>
  <c r="BC8" i="3"/>
  <c r="BB8" i="3"/>
  <c r="G8" i="3"/>
  <c r="B7" i="2"/>
  <c r="A7" i="2"/>
  <c r="C23" i="3"/>
  <c r="C4" i="3"/>
  <c r="F3" i="3"/>
  <c r="C3" i="3"/>
  <c r="C2" i="2"/>
  <c r="C1" i="2"/>
  <c r="F31" i="1"/>
  <c r="G8" i="1"/>
  <c r="G13" i="2" l="1"/>
  <c r="C14" i="1" s="1"/>
  <c r="BA40" i="3"/>
  <c r="E11" i="2" s="1"/>
  <c r="BD36" i="3"/>
  <c r="H10" i="2" s="1"/>
  <c r="BD32" i="3"/>
  <c r="H9" i="2" s="1"/>
  <c r="BA8" i="3"/>
  <c r="BA23" i="3" s="1"/>
  <c r="E7" i="2" s="1"/>
  <c r="G23" i="3"/>
  <c r="BA25" i="3"/>
  <c r="BA27" i="3" s="1"/>
  <c r="E8" i="2" s="1"/>
  <c r="G27" i="3"/>
  <c r="I13" i="2"/>
  <c r="C20" i="1" s="1"/>
  <c r="BB23" i="3"/>
  <c r="F7" i="2" s="1"/>
  <c r="BD23" i="3"/>
  <c r="H7" i="2" s="1"/>
  <c r="BB27" i="3"/>
  <c r="F8" i="2" s="1"/>
  <c r="BD27" i="3"/>
  <c r="H8" i="2" s="1"/>
  <c r="BA36" i="3"/>
  <c r="E10" i="2" s="1"/>
  <c r="G32" i="3"/>
  <c r="G36" i="3"/>
  <c r="G40" i="3"/>
  <c r="G44" i="3"/>
  <c r="H13" i="2" l="1"/>
  <c r="C15" i="1" s="1"/>
  <c r="E13" i="2"/>
  <c r="F13" i="2"/>
  <c r="C17" i="1" s="1"/>
  <c r="G19" i="2" l="1"/>
  <c r="I19" i="2" s="1"/>
  <c r="G15" i="1" s="1"/>
  <c r="G18" i="2"/>
  <c r="I18" i="2" s="1"/>
  <c r="C16" i="1"/>
  <c r="C18" i="1" l="1"/>
  <c r="C21" i="1" s="1"/>
  <c r="F32" i="1"/>
  <c r="H20" i="2"/>
  <c r="G22" i="1" s="1"/>
  <c r="G14" i="1"/>
  <c r="F33" i="1" l="1"/>
  <c r="F34" i="1" s="1"/>
  <c r="G21" i="1"/>
  <c r="C22" i="1"/>
</calcChain>
</file>

<file path=xl/sharedStrings.xml><?xml version="1.0" encoding="utf-8"?>
<sst xmlns="http://schemas.openxmlformats.org/spreadsheetml/2006/main" count="184" uniqueCount="133">
  <si>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</si>
  <si>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</si>
  <si>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</si>
  <si>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</si>
  <si>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</si>
  <si>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</si>
  <si>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</si>
  <si>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</si>
  <si>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</si>
  <si>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</si>
  <si>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</si>
  <si>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</si>
  <si>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</si>
  <si>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</si>
  <si>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</si>
  <si>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</si>
  <si>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</si>
  <si>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</si>
  <si>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</si>
  <si>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</si>
  <si>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</si>
  <si>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</si>
  <si>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</si>
  <si>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</si>
  <si>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</si>
  <si>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</si>
  <si>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</si>
  <si>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</si>
  <si>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</si>
  <si>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</si>
  <si>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</si>
  <si>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</si>
  <si>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</si>
  <si>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</si>
  <si>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</si>
  <si>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</si>
  <si>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</si>
  <si>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</si>
  <si>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</si>
  <si>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</si>
  <si>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</si>
  <si>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</si>
  <si>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</si>
  <si>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</si>
  <si>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</si>
  <si>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</si>
  <si>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</si>
  <si>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</si>
  <si>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</si>
  <si>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</si>
  <si>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</si>
  <si>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</si>
  <si>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</si>
  <si>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</si>
  <si>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</si>
  <si>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</si>
  <si>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</si>
  <si>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</si>
  <si>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</si>
  <si>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</si>
  <si>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</si>
  <si>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</si>
  <si>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</si>
  <si>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</si>
  <si>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</si>
  <si>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</si>
  <si>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</si>
  <si>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</si>
  <si>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</si>
  <si>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</si>
  <si>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230050-OPRAVA KOMUNIKACE Poplužní ul., Budyně n.O.</t>
  </si>
  <si>
    <t>Oprava vozovky s parkovacími stáními</t>
  </si>
  <si>
    <t>121 10-0001.RAA</t>
  </si>
  <si>
    <t>Sejmutí ornice, naložení, odvoz a uložení odvoz do 1 km</t>
  </si>
  <si>
    <t>m3</t>
  </si>
  <si>
    <t>122 10-0010.RAB</t>
  </si>
  <si>
    <t>Odkopávky nezapažené v hornině 1-4 naložení, odvoz 5 km, uložení+poplatek za skládku</t>
  </si>
  <si>
    <t>100*0,3</t>
  </si>
  <si>
    <t>181 05-0010.RA0</t>
  </si>
  <si>
    <t xml:space="preserve">Terénní modelace </t>
  </si>
  <si>
    <t>m2</t>
  </si>
  <si>
    <t>182 30-0010.RAB</t>
  </si>
  <si>
    <t>Rozprostření ornice ve svahu tloušťka 15 cm dovoz ornice ze vzdálenosti 1km, osetí trávou</t>
  </si>
  <si>
    <t>180 40-2111.R00</t>
  </si>
  <si>
    <t xml:space="preserve">Založení trávníku parkového výsevem v rovině </t>
  </si>
  <si>
    <t>113 15-1215.R00</t>
  </si>
  <si>
    <t xml:space="preserve">Frézování krytu nad 500 m2, bez překážek, tl.6 cm </t>
  </si>
  <si>
    <t>979 08-2213.R00</t>
  </si>
  <si>
    <t xml:space="preserve">Vodorovná doprava suti po suchu do 1 km </t>
  </si>
  <si>
    <t>t</t>
  </si>
  <si>
    <t>979 08-2219.R00</t>
  </si>
  <si>
    <t>Příplatek za dopravu suti po suchu za další 1 km celkem 5 km</t>
  </si>
  <si>
    <t>199 00-0002.R00</t>
  </si>
  <si>
    <t xml:space="preserve">Poplatek za skládku horniny 1- 4 </t>
  </si>
  <si>
    <t>113 10-7112.R00</t>
  </si>
  <si>
    <t xml:space="preserve">Odstranění podkladu pl. 200 m2,kam.těžené tl.20 cm </t>
  </si>
  <si>
    <t>113 10-7141.R00</t>
  </si>
  <si>
    <t xml:space="preserve">Odstranění podkladu pl. do 200 m2, živice tl. 5 cm </t>
  </si>
  <si>
    <t>113 20-2111.R00</t>
  </si>
  <si>
    <t xml:space="preserve">Vytrhání obrub z krajníků nebo obrubníků stojatých </t>
  </si>
  <si>
    <t>m</t>
  </si>
  <si>
    <t>2</t>
  </si>
  <si>
    <t>Základy,zvláštní zakládání</t>
  </si>
  <si>
    <t>289 97-0111.R00</t>
  </si>
  <si>
    <t xml:space="preserve">Vrstva geotextilie Geofiltex 300g/m2 </t>
  </si>
  <si>
    <t>215 90-1101.R00</t>
  </si>
  <si>
    <t xml:space="preserve">Zhutnění podloží z hornin nesoudržných do 92% PS </t>
  </si>
  <si>
    <t>5</t>
  </si>
  <si>
    <t>Komunikace</t>
  </si>
  <si>
    <t>577 10-0030.RA0</t>
  </si>
  <si>
    <t>Komunikace lehká z asfaltobetonu včetně podkladů ACO11 40mm, ACP16 60mm</t>
  </si>
  <si>
    <t>591 05-0020.RAA</t>
  </si>
  <si>
    <t>Komunikace z dlažby zámkové, podklad štěrkopísek dlažba žlutá tloušťka 8 cm-vsakovací</t>
  </si>
  <si>
    <t>8</t>
  </si>
  <si>
    <t>Trubní vedení</t>
  </si>
  <si>
    <t>894 991</t>
  </si>
  <si>
    <t>Úprava (snížení) stáv.šachet+dodání a osazení litinového poklopu 25t</t>
  </si>
  <si>
    <t>871 21-9113.R00</t>
  </si>
  <si>
    <t>Kladení dren. potrubí bezvýkop.,flex.PVC,s obsypem dodání dren.tr.DN80 vč.obalu z geotextilie</t>
  </si>
  <si>
    <t>91</t>
  </si>
  <si>
    <t>Doplňující práce na komunikaci</t>
  </si>
  <si>
    <t>914 00-1112.R00</t>
  </si>
  <si>
    <t>Montáž svislých dopr.značek v rámu na ocel.konstr. vč.dodání</t>
  </si>
  <si>
    <t>kus</t>
  </si>
  <si>
    <t>919 73-5113.R00</t>
  </si>
  <si>
    <t xml:space="preserve">Řezání stávajícího živičného krytu tl. 10 - 15 cm </t>
  </si>
  <si>
    <t>99</t>
  </si>
  <si>
    <t>Staveništní přesun hmot</t>
  </si>
  <si>
    <t>998 22-3011.R00</t>
  </si>
  <si>
    <t xml:space="preserve">Přesun hmot, pozemní komunikace, kryt dlážděný </t>
  </si>
  <si>
    <t>Kompletační činnost</t>
  </si>
  <si>
    <t>ZS</t>
  </si>
  <si>
    <t>Projektová kancelář Štěpánek a spol.,s.r.o.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</si>
</sst>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6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color theme="0" tint="-0.249977111117893"/>
      <name val="Arial CE"/>
    </font>
    <font>
      <sz val="8"/>
      <color theme="0" tint="-0.249977111117893"/>
      <name val="Arial CE"/>
    </font>
    <font>
      <sz val="9"/>
      <color theme="0" tint="-0.249977111117893"/>
      <name val="Arial CE"/>
    </font>
    <font>
      <b/>
      <i/>
      <sz val="10"/>
      <color theme="0" tint="-0.249977111117893"/>
      <name val="Arial CE"/>
    </font>
    <font>
      <b/>
      <sz val="10"/>
      <color theme="0" tint="-0.249977111117893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7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5" fillId="0" borderId="53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center"/>
    </xf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0" fontId="7" fillId="0" borderId="53" xfId="1" applyFont="1" applyBorder="1" applyAlignment="1">
      <alignment horizontal="center"/>
    </xf>
    <xf numFmtId="0" fontId="10" fillId="0" borderId="53" xfId="1" applyFont="1" applyBorder="1" applyAlignment="1">
      <alignment horizontal="center"/>
    </xf>
    <xf numFmtId="0" fontId="18" fillId="0" borderId="0" xfId="1" applyFont="1"/>
    <xf numFmtId="0" fontId="9" fillId="0" borderId="60" xfId="1" applyBorder="1" applyAlignment="1">
      <alignment horizontal="center"/>
    </xf>
    <xf numFmtId="3" fontId="9" fillId="0" borderId="0" xfId="1" applyNumberFormat="1"/>
    <xf numFmtId="0" fontId="19" fillId="0" borderId="0" xfId="1" applyFont="1"/>
    <xf numFmtId="0" fontId="20" fillId="0" borderId="0" xfId="1" applyFont="1"/>
    <xf numFmtId="3" fontId="20" fillId="0" borderId="0" xfId="1" applyNumberFormat="1" applyFont="1" applyAlignment="1">
      <alignment horizontal="right"/>
    </xf>
    <xf numFmtId="4" fontId="20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0" fontId="21" fillId="0" borderId="53" xfId="1" applyFont="1" applyBorder="1" applyAlignment="1">
      <alignment horizontal="center"/>
    </xf>
    <xf numFmtId="49" fontId="22" fillId="0" borderId="53" xfId="1" applyNumberFormat="1" applyFont="1" applyBorder="1" applyAlignment="1">
      <alignment horizontal="left"/>
    </xf>
    <xf numFmtId="0" fontId="22" fillId="0" borderId="53" xfId="1" applyFont="1" applyBorder="1" applyAlignment="1">
      <alignment wrapText="1"/>
    </xf>
    <xf numFmtId="49" fontId="22" fillId="0" borderId="53" xfId="1" applyNumberFormat="1" applyFont="1" applyBorder="1" applyAlignment="1">
      <alignment horizontal="center" shrinkToFit="1"/>
    </xf>
    <xf numFmtId="4" fontId="22" fillId="0" borderId="53" xfId="1" applyNumberFormat="1" applyFont="1" applyBorder="1" applyAlignment="1">
      <alignment horizontal="right"/>
    </xf>
    <xf numFmtId="0" fontId="23" fillId="0" borderId="53" xfId="1" applyFont="1" applyBorder="1" applyAlignment="1">
      <alignment horizontal="center"/>
    </xf>
    <xf numFmtId="49" fontId="23" fillId="0" borderId="53" xfId="1" applyNumberFormat="1" applyFont="1" applyBorder="1" applyAlignment="1">
      <alignment horizontal="left"/>
    </xf>
    <xf numFmtId="4" fontId="22" fillId="0" borderId="53" xfId="1" applyNumberFormat="1" applyFont="1" applyBorder="1" applyAlignment="1">
      <alignment horizontal="right" wrapText="1"/>
    </xf>
    <xf numFmtId="0" fontId="21" fillId="0" borderId="60" xfId="1" applyFont="1" applyBorder="1" applyAlignment="1">
      <alignment horizontal="center"/>
    </xf>
    <xf numFmtId="49" fontId="24" fillId="0" borderId="60" xfId="1" applyNumberFormat="1" applyFont="1" applyBorder="1" applyAlignment="1">
      <alignment horizontal="left"/>
    </xf>
    <xf numFmtId="0" fontId="24" fillId="0" borderId="60" xfId="1" applyFont="1" applyBorder="1"/>
    <xf numFmtId="4" fontId="21" fillId="0" borderId="60" xfId="1" applyNumberFormat="1" applyFont="1" applyBorder="1" applyAlignment="1">
      <alignment horizontal="right"/>
    </xf>
    <xf numFmtId="0" fontId="25" fillId="0" borderId="53" xfId="1" applyFont="1" applyBorder="1" applyAlignment="1">
      <alignment horizontal="center"/>
    </xf>
    <xf numFmtId="49" fontId="25" fillId="0" borderId="53" xfId="1" applyNumberFormat="1" applyFont="1" applyBorder="1" applyAlignment="1">
      <alignment horizontal="left"/>
    </xf>
    <xf numFmtId="0" fontId="25" fillId="0" borderId="53" xfId="1" applyFont="1" applyBorder="1"/>
    <xf numFmtId="0" fontId="21" fillId="0" borderId="53" xfId="1" applyFont="1" applyBorder="1" applyAlignment="1">
      <alignment horizontal="right"/>
    </xf>
    <xf numFmtId="49" fontId="8" fillId="3" borderId="53" xfId="1" applyNumberFormat="1" applyFont="1" applyFill="1" applyBorder="1" applyAlignment="1">
      <alignment horizontal="left"/>
    </xf>
    <xf numFmtId="0" fontId="8" fillId="3" borderId="53" xfId="1" applyFont="1" applyFill="1" applyBorder="1" applyAlignment="1">
      <alignment wrapText="1"/>
    </xf>
    <xf numFmtId="49" fontId="17" fillId="3" borderId="53" xfId="1" applyNumberFormat="1" applyFont="1" applyFill="1" applyBorder="1" applyAlignment="1">
      <alignment horizontal="center" shrinkToFit="1"/>
    </xf>
    <xf numFmtId="4" fontId="17" fillId="3" borderId="53" xfId="1" applyNumberFormat="1" applyFont="1" applyFill="1" applyBorder="1" applyAlignment="1">
      <alignment horizontal="right"/>
    </xf>
    <xf numFmtId="4" fontId="17" fillId="3" borderId="53" xfId="1" applyNumberFormat="1" applyFont="1" applyFill="1" applyBorder="1"/>
    <xf numFmtId="0" fontId="21" fillId="4" borderId="53" xfId="1" applyFont="1" applyFill="1" applyBorder="1" applyAlignment="1">
      <alignment horizontal="right"/>
    </xf>
    <xf numFmtId="0" fontId="21" fillId="4" borderId="53" xfId="1" applyFont="1" applyFill="1" applyBorder="1"/>
    <xf numFmtId="4" fontId="22" fillId="4" borderId="53" xfId="1" applyNumberFormat="1" applyFont="1" applyFill="1" applyBorder="1" applyAlignment="1">
      <alignment horizontal="right"/>
    </xf>
    <xf numFmtId="4" fontId="22" fillId="4" borderId="53" xfId="1" applyNumberFormat="1" applyFont="1" applyFill="1" applyBorder="1"/>
    <xf numFmtId="0" fontId="22" fillId="4" borderId="53" xfId="1" applyFont="1" applyFill="1" applyBorder="1" applyAlignment="1">
      <alignment horizontal="left" wrapText="1"/>
    </xf>
    <xf numFmtId="0" fontId="22" fillId="4" borderId="53" xfId="0" applyFont="1" applyFill="1" applyBorder="1" applyAlignment="1">
      <alignment horizontal="right"/>
    </xf>
    <xf numFmtId="4" fontId="21" fillId="4" borderId="60" xfId="1" applyNumberFormat="1" applyFont="1" applyFill="1" applyBorder="1" applyAlignment="1">
      <alignment horizontal="right"/>
    </xf>
    <xf numFmtId="4" fontId="25" fillId="4" borderId="60" xfId="1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22" fillId="0" borderId="13" xfId="1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</cellXfs>
  <cellStyles count="2">
    <cellStyle name="Normální" xfId="0" builtinId="0"/>
    <cellStyle name="normální_POL.XLS" xfId="1" xr:uid="{D188A300-D62A-416F-9698-AAC9AFE990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7CE02-1A4F-41C9-859F-8F0CF3F07EF1}">
  <sheetPr codeName="List21"/>
  <dimension ref="A1:BE55"/>
  <sheetViews>
    <sheetView topLeftCell="A6" workbookViewId="0">
      <selection activeCell="O41" sqref="O41"/>
    </sheetView>
  </sheetViews>
  <sheetFormatPr baseColWidth="10" defaultColWidth="8.83203125" defaultRowHeight="13"/>
  <cols>
    <col min="1" max="1" width="2" customWidth="1"/>
    <col min="2" max="2" width="15" customWidth="1"/>
    <col min="3" max="3" width="15.83203125" customWidth="1"/>
    <col min="4" max="4" width="14.5" customWidth="1"/>
    <col min="5" max="5" width="13.5" customWidth="1"/>
    <col min="6" max="6" width="16.5" customWidth="1"/>
    <col min="7" max="7" width="15.33203125" customWidth="1"/>
    <col min="257" max="257" width="2" customWidth="1"/>
    <col min="258" max="258" width="15" customWidth="1"/>
    <col min="259" max="259" width="15.83203125" customWidth="1"/>
    <col min="260" max="260" width="14.5" customWidth="1"/>
    <col min="261" max="261" width="13.5" customWidth="1"/>
    <col min="262" max="262" width="16.5" customWidth="1"/>
    <col min="263" max="263" width="15.33203125" customWidth="1"/>
    <col min="513" max="513" width="2" customWidth="1"/>
    <col min="514" max="514" width="15" customWidth="1"/>
    <col min="515" max="515" width="15.83203125" customWidth="1"/>
    <col min="516" max="516" width="14.5" customWidth="1"/>
    <col min="517" max="517" width="13.5" customWidth="1"/>
    <col min="518" max="518" width="16.5" customWidth="1"/>
    <col min="519" max="519" width="15.33203125" customWidth="1"/>
    <col min="769" max="769" width="2" customWidth="1"/>
    <col min="770" max="770" width="15" customWidth="1"/>
    <col min="771" max="771" width="15.83203125" customWidth="1"/>
    <col min="772" max="772" width="14.5" customWidth="1"/>
    <col min="773" max="773" width="13.5" customWidth="1"/>
    <col min="774" max="774" width="16.5" customWidth="1"/>
    <col min="775" max="775" width="15.33203125" customWidth="1"/>
    <col min="1025" max="1025" width="2" customWidth="1"/>
    <col min="1026" max="1026" width="15" customWidth="1"/>
    <col min="1027" max="1027" width="15.83203125" customWidth="1"/>
    <col min="1028" max="1028" width="14.5" customWidth="1"/>
    <col min="1029" max="1029" width="13.5" customWidth="1"/>
    <col min="1030" max="1030" width="16.5" customWidth="1"/>
    <col min="1031" max="1031" width="15.33203125" customWidth="1"/>
    <col min="1281" max="1281" width="2" customWidth="1"/>
    <col min="1282" max="1282" width="15" customWidth="1"/>
    <col min="1283" max="1283" width="15.83203125" customWidth="1"/>
    <col min="1284" max="1284" width="14.5" customWidth="1"/>
    <col min="1285" max="1285" width="13.5" customWidth="1"/>
    <col min="1286" max="1286" width="16.5" customWidth="1"/>
    <col min="1287" max="1287" width="15.33203125" customWidth="1"/>
    <col min="1537" max="1537" width="2" customWidth="1"/>
    <col min="1538" max="1538" width="15" customWidth="1"/>
    <col min="1539" max="1539" width="15.83203125" customWidth="1"/>
    <col min="1540" max="1540" width="14.5" customWidth="1"/>
    <col min="1541" max="1541" width="13.5" customWidth="1"/>
    <col min="1542" max="1542" width="16.5" customWidth="1"/>
    <col min="1543" max="1543" width="15.33203125" customWidth="1"/>
    <col min="1793" max="1793" width="2" customWidth="1"/>
    <col min="1794" max="1794" width="15" customWidth="1"/>
    <col min="1795" max="1795" width="15.83203125" customWidth="1"/>
    <col min="1796" max="1796" width="14.5" customWidth="1"/>
    <col min="1797" max="1797" width="13.5" customWidth="1"/>
    <col min="1798" max="1798" width="16.5" customWidth="1"/>
    <col min="1799" max="1799" width="15.33203125" customWidth="1"/>
    <col min="2049" max="2049" width="2" customWidth="1"/>
    <col min="2050" max="2050" width="15" customWidth="1"/>
    <col min="2051" max="2051" width="15.83203125" customWidth="1"/>
    <col min="2052" max="2052" width="14.5" customWidth="1"/>
    <col min="2053" max="2053" width="13.5" customWidth="1"/>
    <col min="2054" max="2054" width="16.5" customWidth="1"/>
    <col min="2055" max="2055" width="15.33203125" customWidth="1"/>
    <col min="2305" max="2305" width="2" customWidth="1"/>
    <col min="2306" max="2306" width="15" customWidth="1"/>
    <col min="2307" max="2307" width="15.83203125" customWidth="1"/>
    <col min="2308" max="2308" width="14.5" customWidth="1"/>
    <col min="2309" max="2309" width="13.5" customWidth="1"/>
    <col min="2310" max="2310" width="16.5" customWidth="1"/>
    <col min="2311" max="2311" width="15.33203125" customWidth="1"/>
    <col min="2561" max="2561" width="2" customWidth="1"/>
    <col min="2562" max="2562" width="15" customWidth="1"/>
    <col min="2563" max="2563" width="15.83203125" customWidth="1"/>
    <col min="2564" max="2564" width="14.5" customWidth="1"/>
    <col min="2565" max="2565" width="13.5" customWidth="1"/>
    <col min="2566" max="2566" width="16.5" customWidth="1"/>
    <col min="2567" max="2567" width="15.33203125" customWidth="1"/>
    <col min="2817" max="2817" width="2" customWidth="1"/>
    <col min="2818" max="2818" width="15" customWidth="1"/>
    <col min="2819" max="2819" width="15.83203125" customWidth="1"/>
    <col min="2820" max="2820" width="14.5" customWidth="1"/>
    <col min="2821" max="2821" width="13.5" customWidth="1"/>
    <col min="2822" max="2822" width="16.5" customWidth="1"/>
    <col min="2823" max="2823" width="15.33203125" customWidth="1"/>
    <col min="3073" max="3073" width="2" customWidth="1"/>
    <col min="3074" max="3074" width="15" customWidth="1"/>
    <col min="3075" max="3075" width="15.83203125" customWidth="1"/>
    <col min="3076" max="3076" width="14.5" customWidth="1"/>
    <col min="3077" max="3077" width="13.5" customWidth="1"/>
    <col min="3078" max="3078" width="16.5" customWidth="1"/>
    <col min="3079" max="3079" width="15.33203125" customWidth="1"/>
    <col min="3329" max="3329" width="2" customWidth="1"/>
    <col min="3330" max="3330" width="15" customWidth="1"/>
    <col min="3331" max="3331" width="15.83203125" customWidth="1"/>
    <col min="3332" max="3332" width="14.5" customWidth="1"/>
    <col min="3333" max="3333" width="13.5" customWidth="1"/>
    <col min="3334" max="3334" width="16.5" customWidth="1"/>
    <col min="3335" max="3335" width="15.33203125" customWidth="1"/>
    <col min="3585" max="3585" width="2" customWidth="1"/>
    <col min="3586" max="3586" width="15" customWidth="1"/>
    <col min="3587" max="3587" width="15.83203125" customWidth="1"/>
    <col min="3588" max="3588" width="14.5" customWidth="1"/>
    <col min="3589" max="3589" width="13.5" customWidth="1"/>
    <col min="3590" max="3590" width="16.5" customWidth="1"/>
    <col min="3591" max="3591" width="15.33203125" customWidth="1"/>
    <col min="3841" max="3841" width="2" customWidth="1"/>
    <col min="3842" max="3842" width="15" customWidth="1"/>
    <col min="3843" max="3843" width="15.83203125" customWidth="1"/>
    <col min="3844" max="3844" width="14.5" customWidth="1"/>
    <col min="3845" max="3845" width="13.5" customWidth="1"/>
    <col min="3846" max="3846" width="16.5" customWidth="1"/>
    <col min="3847" max="3847" width="15.33203125" customWidth="1"/>
    <col min="4097" max="4097" width="2" customWidth="1"/>
    <col min="4098" max="4098" width="15" customWidth="1"/>
    <col min="4099" max="4099" width="15.83203125" customWidth="1"/>
    <col min="4100" max="4100" width="14.5" customWidth="1"/>
    <col min="4101" max="4101" width="13.5" customWidth="1"/>
    <col min="4102" max="4102" width="16.5" customWidth="1"/>
    <col min="4103" max="4103" width="15.33203125" customWidth="1"/>
    <col min="4353" max="4353" width="2" customWidth="1"/>
    <col min="4354" max="4354" width="15" customWidth="1"/>
    <col min="4355" max="4355" width="15.83203125" customWidth="1"/>
    <col min="4356" max="4356" width="14.5" customWidth="1"/>
    <col min="4357" max="4357" width="13.5" customWidth="1"/>
    <col min="4358" max="4358" width="16.5" customWidth="1"/>
    <col min="4359" max="4359" width="15.33203125" customWidth="1"/>
    <col min="4609" max="4609" width="2" customWidth="1"/>
    <col min="4610" max="4610" width="15" customWidth="1"/>
    <col min="4611" max="4611" width="15.83203125" customWidth="1"/>
    <col min="4612" max="4612" width="14.5" customWidth="1"/>
    <col min="4613" max="4613" width="13.5" customWidth="1"/>
    <col min="4614" max="4614" width="16.5" customWidth="1"/>
    <col min="4615" max="4615" width="15.33203125" customWidth="1"/>
    <col min="4865" max="4865" width="2" customWidth="1"/>
    <col min="4866" max="4866" width="15" customWidth="1"/>
    <col min="4867" max="4867" width="15.83203125" customWidth="1"/>
    <col min="4868" max="4868" width="14.5" customWidth="1"/>
    <col min="4869" max="4869" width="13.5" customWidth="1"/>
    <col min="4870" max="4870" width="16.5" customWidth="1"/>
    <col min="4871" max="4871" width="15.33203125" customWidth="1"/>
    <col min="5121" max="5121" width="2" customWidth="1"/>
    <col min="5122" max="5122" width="15" customWidth="1"/>
    <col min="5123" max="5123" width="15.83203125" customWidth="1"/>
    <col min="5124" max="5124" width="14.5" customWidth="1"/>
    <col min="5125" max="5125" width="13.5" customWidth="1"/>
    <col min="5126" max="5126" width="16.5" customWidth="1"/>
    <col min="5127" max="5127" width="15.33203125" customWidth="1"/>
    <col min="5377" max="5377" width="2" customWidth="1"/>
    <col min="5378" max="5378" width="15" customWidth="1"/>
    <col min="5379" max="5379" width="15.83203125" customWidth="1"/>
    <col min="5380" max="5380" width="14.5" customWidth="1"/>
    <col min="5381" max="5381" width="13.5" customWidth="1"/>
    <col min="5382" max="5382" width="16.5" customWidth="1"/>
    <col min="5383" max="5383" width="15.33203125" customWidth="1"/>
    <col min="5633" max="5633" width="2" customWidth="1"/>
    <col min="5634" max="5634" width="15" customWidth="1"/>
    <col min="5635" max="5635" width="15.83203125" customWidth="1"/>
    <col min="5636" max="5636" width="14.5" customWidth="1"/>
    <col min="5637" max="5637" width="13.5" customWidth="1"/>
    <col min="5638" max="5638" width="16.5" customWidth="1"/>
    <col min="5639" max="5639" width="15.33203125" customWidth="1"/>
    <col min="5889" max="5889" width="2" customWidth="1"/>
    <col min="5890" max="5890" width="15" customWidth="1"/>
    <col min="5891" max="5891" width="15.83203125" customWidth="1"/>
    <col min="5892" max="5892" width="14.5" customWidth="1"/>
    <col min="5893" max="5893" width="13.5" customWidth="1"/>
    <col min="5894" max="5894" width="16.5" customWidth="1"/>
    <col min="5895" max="5895" width="15.33203125" customWidth="1"/>
    <col min="6145" max="6145" width="2" customWidth="1"/>
    <col min="6146" max="6146" width="15" customWidth="1"/>
    <col min="6147" max="6147" width="15.83203125" customWidth="1"/>
    <col min="6148" max="6148" width="14.5" customWidth="1"/>
    <col min="6149" max="6149" width="13.5" customWidth="1"/>
    <col min="6150" max="6150" width="16.5" customWidth="1"/>
    <col min="6151" max="6151" width="15.33203125" customWidth="1"/>
    <col min="6401" max="6401" width="2" customWidth="1"/>
    <col min="6402" max="6402" width="15" customWidth="1"/>
    <col min="6403" max="6403" width="15.83203125" customWidth="1"/>
    <col min="6404" max="6404" width="14.5" customWidth="1"/>
    <col min="6405" max="6405" width="13.5" customWidth="1"/>
    <col min="6406" max="6406" width="16.5" customWidth="1"/>
    <col min="6407" max="6407" width="15.33203125" customWidth="1"/>
    <col min="6657" max="6657" width="2" customWidth="1"/>
    <col min="6658" max="6658" width="15" customWidth="1"/>
    <col min="6659" max="6659" width="15.83203125" customWidth="1"/>
    <col min="6660" max="6660" width="14.5" customWidth="1"/>
    <col min="6661" max="6661" width="13.5" customWidth="1"/>
    <col min="6662" max="6662" width="16.5" customWidth="1"/>
    <col min="6663" max="6663" width="15.33203125" customWidth="1"/>
    <col min="6913" max="6913" width="2" customWidth="1"/>
    <col min="6914" max="6914" width="15" customWidth="1"/>
    <col min="6915" max="6915" width="15.83203125" customWidth="1"/>
    <col min="6916" max="6916" width="14.5" customWidth="1"/>
    <col min="6917" max="6917" width="13.5" customWidth="1"/>
    <col min="6918" max="6918" width="16.5" customWidth="1"/>
    <col min="6919" max="6919" width="15.33203125" customWidth="1"/>
    <col min="7169" max="7169" width="2" customWidth="1"/>
    <col min="7170" max="7170" width="15" customWidth="1"/>
    <col min="7171" max="7171" width="15.83203125" customWidth="1"/>
    <col min="7172" max="7172" width="14.5" customWidth="1"/>
    <col min="7173" max="7173" width="13.5" customWidth="1"/>
    <col min="7174" max="7174" width="16.5" customWidth="1"/>
    <col min="7175" max="7175" width="15.33203125" customWidth="1"/>
    <col min="7425" max="7425" width="2" customWidth="1"/>
    <col min="7426" max="7426" width="15" customWidth="1"/>
    <col min="7427" max="7427" width="15.83203125" customWidth="1"/>
    <col min="7428" max="7428" width="14.5" customWidth="1"/>
    <col min="7429" max="7429" width="13.5" customWidth="1"/>
    <col min="7430" max="7430" width="16.5" customWidth="1"/>
    <col min="7431" max="7431" width="15.33203125" customWidth="1"/>
    <col min="7681" max="7681" width="2" customWidth="1"/>
    <col min="7682" max="7682" width="15" customWidth="1"/>
    <col min="7683" max="7683" width="15.83203125" customWidth="1"/>
    <col min="7684" max="7684" width="14.5" customWidth="1"/>
    <col min="7685" max="7685" width="13.5" customWidth="1"/>
    <col min="7686" max="7686" width="16.5" customWidth="1"/>
    <col min="7687" max="7687" width="15.33203125" customWidth="1"/>
    <col min="7937" max="7937" width="2" customWidth="1"/>
    <col min="7938" max="7938" width="15" customWidth="1"/>
    <col min="7939" max="7939" width="15.83203125" customWidth="1"/>
    <col min="7940" max="7940" width="14.5" customWidth="1"/>
    <col min="7941" max="7941" width="13.5" customWidth="1"/>
    <col min="7942" max="7942" width="16.5" customWidth="1"/>
    <col min="7943" max="7943" width="15.33203125" customWidth="1"/>
    <col min="8193" max="8193" width="2" customWidth="1"/>
    <col min="8194" max="8194" width="15" customWidth="1"/>
    <col min="8195" max="8195" width="15.83203125" customWidth="1"/>
    <col min="8196" max="8196" width="14.5" customWidth="1"/>
    <col min="8197" max="8197" width="13.5" customWidth="1"/>
    <col min="8198" max="8198" width="16.5" customWidth="1"/>
    <col min="8199" max="8199" width="15.33203125" customWidth="1"/>
    <col min="8449" max="8449" width="2" customWidth="1"/>
    <col min="8450" max="8450" width="15" customWidth="1"/>
    <col min="8451" max="8451" width="15.83203125" customWidth="1"/>
    <col min="8452" max="8452" width="14.5" customWidth="1"/>
    <col min="8453" max="8453" width="13.5" customWidth="1"/>
    <col min="8454" max="8454" width="16.5" customWidth="1"/>
    <col min="8455" max="8455" width="15.33203125" customWidth="1"/>
    <col min="8705" max="8705" width="2" customWidth="1"/>
    <col min="8706" max="8706" width="15" customWidth="1"/>
    <col min="8707" max="8707" width="15.83203125" customWidth="1"/>
    <col min="8708" max="8708" width="14.5" customWidth="1"/>
    <col min="8709" max="8709" width="13.5" customWidth="1"/>
    <col min="8710" max="8710" width="16.5" customWidth="1"/>
    <col min="8711" max="8711" width="15.33203125" customWidth="1"/>
    <col min="8961" max="8961" width="2" customWidth="1"/>
    <col min="8962" max="8962" width="15" customWidth="1"/>
    <col min="8963" max="8963" width="15.83203125" customWidth="1"/>
    <col min="8964" max="8964" width="14.5" customWidth="1"/>
    <col min="8965" max="8965" width="13.5" customWidth="1"/>
    <col min="8966" max="8966" width="16.5" customWidth="1"/>
    <col min="8967" max="8967" width="15.33203125" customWidth="1"/>
    <col min="9217" max="9217" width="2" customWidth="1"/>
    <col min="9218" max="9218" width="15" customWidth="1"/>
    <col min="9219" max="9219" width="15.83203125" customWidth="1"/>
    <col min="9220" max="9220" width="14.5" customWidth="1"/>
    <col min="9221" max="9221" width="13.5" customWidth="1"/>
    <col min="9222" max="9222" width="16.5" customWidth="1"/>
    <col min="9223" max="9223" width="15.33203125" customWidth="1"/>
    <col min="9473" max="9473" width="2" customWidth="1"/>
    <col min="9474" max="9474" width="15" customWidth="1"/>
    <col min="9475" max="9475" width="15.83203125" customWidth="1"/>
    <col min="9476" max="9476" width="14.5" customWidth="1"/>
    <col min="9477" max="9477" width="13.5" customWidth="1"/>
    <col min="9478" max="9478" width="16.5" customWidth="1"/>
    <col min="9479" max="9479" width="15.33203125" customWidth="1"/>
    <col min="9729" max="9729" width="2" customWidth="1"/>
    <col min="9730" max="9730" width="15" customWidth="1"/>
    <col min="9731" max="9731" width="15.83203125" customWidth="1"/>
    <col min="9732" max="9732" width="14.5" customWidth="1"/>
    <col min="9733" max="9733" width="13.5" customWidth="1"/>
    <col min="9734" max="9734" width="16.5" customWidth="1"/>
    <col min="9735" max="9735" width="15.33203125" customWidth="1"/>
    <col min="9985" max="9985" width="2" customWidth="1"/>
    <col min="9986" max="9986" width="15" customWidth="1"/>
    <col min="9987" max="9987" width="15.83203125" customWidth="1"/>
    <col min="9988" max="9988" width="14.5" customWidth="1"/>
    <col min="9989" max="9989" width="13.5" customWidth="1"/>
    <col min="9990" max="9990" width="16.5" customWidth="1"/>
    <col min="9991" max="9991" width="15.33203125" customWidth="1"/>
    <col min="10241" max="10241" width="2" customWidth="1"/>
    <col min="10242" max="10242" width="15" customWidth="1"/>
    <col min="10243" max="10243" width="15.83203125" customWidth="1"/>
    <col min="10244" max="10244" width="14.5" customWidth="1"/>
    <col min="10245" max="10245" width="13.5" customWidth="1"/>
    <col min="10246" max="10246" width="16.5" customWidth="1"/>
    <col min="10247" max="10247" width="15.33203125" customWidth="1"/>
    <col min="10497" max="10497" width="2" customWidth="1"/>
    <col min="10498" max="10498" width="15" customWidth="1"/>
    <col min="10499" max="10499" width="15.83203125" customWidth="1"/>
    <col min="10500" max="10500" width="14.5" customWidth="1"/>
    <col min="10501" max="10501" width="13.5" customWidth="1"/>
    <col min="10502" max="10502" width="16.5" customWidth="1"/>
    <col min="10503" max="10503" width="15.33203125" customWidth="1"/>
    <col min="10753" max="10753" width="2" customWidth="1"/>
    <col min="10754" max="10754" width="15" customWidth="1"/>
    <col min="10755" max="10755" width="15.83203125" customWidth="1"/>
    <col min="10756" max="10756" width="14.5" customWidth="1"/>
    <col min="10757" max="10757" width="13.5" customWidth="1"/>
    <col min="10758" max="10758" width="16.5" customWidth="1"/>
    <col min="10759" max="10759" width="15.33203125" customWidth="1"/>
    <col min="11009" max="11009" width="2" customWidth="1"/>
    <col min="11010" max="11010" width="15" customWidth="1"/>
    <col min="11011" max="11011" width="15.83203125" customWidth="1"/>
    <col min="11012" max="11012" width="14.5" customWidth="1"/>
    <col min="11013" max="11013" width="13.5" customWidth="1"/>
    <col min="11014" max="11014" width="16.5" customWidth="1"/>
    <col min="11015" max="11015" width="15.33203125" customWidth="1"/>
    <col min="11265" max="11265" width="2" customWidth="1"/>
    <col min="11266" max="11266" width="15" customWidth="1"/>
    <col min="11267" max="11267" width="15.83203125" customWidth="1"/>
    <col min="11268" max="11268" width="14.5" customWidth="1"/>
    <col min="11269" max="11269" width="13.5" customWidth="1"/>
    <col min="11270" max="11270" width="16.5" customWidth="1"/>
    <col min="11271" max="11271" width="15.33203125" customWidth="1"/>
    <col min="11521" max="11521" width="2" customWidth="1"/>
    <col min="11522" max="11522" width="15" customWidth="1"/>
    <col min="11523" max="11523" width="15.83203125" customWidth="1"/>
    <col min="11524" max="11524" width="14.5" customWidth="1"/>
    <col min="11525" max="11525" width="13.5" customWidth="1"/>
    <col min="11526" max="11526" width="16.5" customWidth="1"/>
    <col min="11527" max="11527" width="15.33203125" customWidth="1"/>
    <col min="11777" max="11777" width="2" customWidth="1"/>
    <col min="11778" max="11778" width="15" customWidth="1"/>
    <col min="11779" max="11779" width="15.83203125" customWidth="1"/>
    <col min="11780" max="11780" width="14.5" customWidth="1"/>
    <col min="11781" max="11781" width="13.5" customWidth="1"/>
    <col min="11782" max="11782" width="16.5" customWidth="1"/>
    <col min="11783" max="11783" width="15.33203125" customWidth="1"/>
    <col min="12033" max="12033" width="2" customWidth="1"/>
    <col min="12034" max="12034" width="15" customWidth="1"/>
    <col min="12035" max="12035" width="15.83203125" customWidth="1"/>
    <col min="12036" max="12036" width="14.5" customWidth="1"/>
    <col min="12037" max="12037" width="13.5" customWidth="1"/>
    <col min="12038" max="12038" width="16.5" customWidth="1"/>
    <col min="12039" max="12039" width="15.33203125" customWidth="1"/>
    <col min="12289" max="12289" width="2" customWidth="1"/>
    <col min="12290" max="12290" width="15" customWidth="1"/>
    <col min="12291" max="12291" width="15.83203125" customWidth="1"/>
    <col min="12292" max="12292" width="14.5" customWidth="1"/>
    <col min="12293" max="12293" width="13.5" customWidth="1"/>
    <col min="12294" max="12294" width="16.5" customWidth="1"/>
    <col min="12295" max="12295" width="15.33203125" customWidth="1"/>
    <col min="12545" max="12545" width="2" customWidth="1"/>
    <col min="12546" max="12546" width="15" customWidth="1"/>
    <col min="12547" max="12547" width="15.83203125" customWidth="1"/>
    <col min="12548" max="12548" width="14.5" customWidth="1"/>
    <col min="12549" max="12549" width="13.5" customWidth="1"/>
    <col min="12550" max="12550" width="16.5" customWidth="1"/>
    <col min="12551" max="12551" width="15.33203125" customWidth="1"/>
    <col min="12801" max="12801" width="2" customWidth="1"/>
    <col min="12802" max="12802" width="15" customWidth="1"/>
    <col min="12803" max="12803" width="15.83203125" customWidth="1"/>
    <col min="12804" max="12804" width="14.5" customWidth="1"/>
    <col min="12805" max="12805" width="13.5" customWidth="1"/>
    <col min="12806" max="12806" width="16.5" customWidth="1"/>
    <col min="12807" max="12807" width="15.33203125" customWidth="1"/>
    <col min="13057" max="13057" width="2" customWidth="1"/>
    <col min="13058" max="13058" width="15" customWidth="1"/>
    <col min="13059" max="13059" width="15.83203125" customWidth="1"/>
    <col min="13060" max="13060" width="14.5" customWidth="1"/>
    <col min="13061" max="13061" width="13.5" customWidth="1"/>
    <col min="13062" max="13062" width="16.5" customWidth="1"/>
    <col min="13063" max="13063" width="15.33203125" customWidth="1"/>
    <col min="13313" max="13313" width="2" customWidth="1"/>
    <col min="13314" max="13314" width="15" customWidth="1"/>
    <col min="13315" max="13315" width="15.83203125" customWidth="1"/>
    <col min="13316" max="13316" width="14.5" customWidth="1"/>
    <col min="13317" max="13317" width="13.5" customWidth="1"/>
    <col min="13318" max="13318" width="16.5" customWidth="1"/>
    <col min="13319" max="13319" width="15.33203125" customWidth="1"/>
    <col min="13569" max="13569" width="2" customWidth="1"/>
    <col min="13570" max="13570" width="15" customWidth="1"/>
    <col min="13571" max="13571" width="15.83203125" customWidth="1"/>
    <col min="13572" max="13572" width="14.5" customWidth="1"/>
    <col min="13573" max="13573" width="13.5" customWidth="1"/>
    <col min="13574" max="13574" width="16.5" customWidth="1"/>
    <col min="13575" max="13575" width="15.33203125" customWidth="1"/>
    <col min="13825" max="13825" width="2" customWidth="1"/>
    <col min="13826" max="13826" width="15" customWidth="1"/>
    <col min="13827" max="13827" width="15.83203125" customWidth="1"/>
    <col min="13828" max="13828" width="14.5" customWidth="1"/>
    <col min="13829" max="13829" width="13.5" customWidth="1"/>
    <col min="13830" max="13830" width="16.5" customWidth="1"/>
    <col min="13831" max="13831" width="15.33203125" customWidth="1"/>
    <col min="14081" max="14081" width="2" customWidth="1"/>
    <col min="14082" max="14082" width="15" customWidth="1"/>
    <col min="14083" max="14083" width="15.83203125" customWidth="1"/>
    <col min="14084" max="14084" width="14.5" customWidth="1"/>
    <col min="14085" max="14085" width="13.5" customWidth="1"/>
    <col min="14086" max="14086" width="16.5" customWidth="1"/>
    <col min="14087" max="14087" width="15.33203125" customWidth="1"/>
    <col min="14337" max="14337" width="2" customWidth="1"/>
    <col min="14338" max="14338" width="15" customWidth="1"/>
    <col min="14339" max="14339" width="15.83203125" customWidth="1"/>
    <col min="14340" max="14340" width="14.5" customWidth="1"/>
    <col min="14341" max="14341" width="13.5" customWidth="1"/>
    <col min="14342" max="14342" width="16.5" customWidth="1"/>
    <col min="14343" max="14343" width="15.33203125" customWidth="1"/>
    <col min="14593" max="14593" width="2" customWidth="1"/>
    <col min="14594" max="14594" width="15" customWidth="1"/>
    <col min="14595" max="14595" width="15.83203125" customWidth="1"/>
    <col min="14596" max="14596" width="14.5" customWidth="1"/>
    <col min="14597" max="14597" width="13.5" customWidth="1"/>
    <col min="14598" max="14598" width="16.5" customWidth="1"/>
    <col min="14599" max="14599" width="15.33203125" customWidth="1"/>
    <col min="14849" max="14849" width="2" customWidth="1"/>
    <col min="14850" max="14850" width="15" customWidth="1"/>
    <col min="14851" max="14851" width="15.83203125" customWidth="1"/>
    <col min="14852" max="14852" width="14.5" customWidth="1"/>
    <col min="14853" max="14853" width="13.5" customWidth="1"/>
    <col min="14854" max="14854" width="16.5" customWidth="1"/>
    <col min="14855" max="14855" width="15.33203125" customWidth="1"/>
    <col min="15105" max="15105" width="2" customWidth="1"/>
    <col min="15106" max="15106" width="15" customWidth="1"/>
    <col min="15107" max="15107" width="15.83203125" customWidth="1"/>
    <col min="15108" max="15108" width="14.5" customWidth="1"/>
    <col min="15109" max="15109" width="13.5" customWidth="1"/>
    <col min="15110" max="15110" width="16.5" customWidth="1"/>
    <col min="15111" max="15111" width="15.33203125" customWidth="1"/>
    <col min="15361" max="15361" width="2" customWidth="1"/>
    <col min="15362" max="15362" width="15" customWidth="1"/>
    <col min="15363" max="15363" width="15.83203125" customWidth="1"/>
    <col min="15364" max="15364" width="14.5" customWidth="1"/>
    <col min="15365" max="15365" width="13.5" customWidth="1"/>
    <col min="15366" max="15366" width="16.5" customWidth="1"/>
    <col min="15367" max="15367" width="15.33203125" customWidth="1"/>
    <col min="15617" max="15617" width="2" customWidth="1"/>
    <col min="15618" max="15618" width="15" customWidth="1"/>
    <col min="15619" max="15619" width="15.83203125" customWidth="1"/>
    <col min="15620" max="15620" width="14.5" customWidth="1"/>
    <col min="15621" max="15621" width="13.5" customWidth="1"/>
    <col min="15622" max="15622" width="16.5" customWidth="1"/>
    <col min="15623" max="15623" width="15.33203125" customWidth="1"/>
    <col min="15873" max="15873" width="2" customWidth="1"/>
    <col min="15874" max="15874" width="15" customWidth="1"/>
    <col min="15875" max="15875" width="15.83203125" customWidth="1"/>
    <col min="15876" max="15876" width="14.5" customWidth="1"/>
    <col min="15877" max="15877" width="13.5" customWidth="1"/>
    <col min="15878" max="15878" width="16.5" customWidth="1"/>
    <col min="15879" max="15879" width="15.33203125" customWidth="1"/>
    <col min="16129" max="16129" width="2" customWidth="1"/>
    <col min="16130" max="16130" width="15" customWidth="1"/>
    <col min="16131" max="16131" width="15.83203125" customWidth="1"/>
    <col min="16132" max="16132" width="14.5" customWidth="1"/>
    <col min="16133" max="16133" width="13.5" customWidth="1"/>
    <col min="16134" max="16134" width="16.5" customWidth="1"/>
    <col min="16135" max="16135" width="15.332031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3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3" customHeight="1">
      <c r="A4" s="7"/>
      <c r="B4" s="8"/>
      <c r="C4" s="9" t="s">
        <v>71</v>
      </c>
      <c r="D4" s="10"/>
      <c r="E4" s="10"/>
      <c r="G4" s="11"/>
    </row>
    <row r="5" spans="1:57" ht="13" customHeight="1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3" customHeight="1">
      <c r="A6" s="7"/>
      <c r="B6" s="8"/>
      <c r="C6" s="9" t="s">
        <v>70</v>
      </c>
      <c r="D6" s="10"/>
      <c r="E6" s="10"/>
      <c r="F6" s="17"/>
      <c r="G6" s="11"/>
    </row>
    <row r="7" spans="1:57">
      <c r="A7" s="12" t="s">
        <v>8</v>
      </c>
      <c r="B7" s="14"/>
      <c r="C7" s="173"/>
      <c r="D7" s="174"/>
      <c r="E7" s="15" t="s">
        <v>9</v>
      </c>
      <c r="F7" s="14"/>
      <c r="G7" s="16">
        <v>0</v>
      </c>
    </row>
    <row r="8" spans="1:57">
      <c r="A8" s="12" t="s">
        <v>10</v>
      </c>
      <c r="B8" s="14"/>
      <c r="C8" s="173"/>
      <c r="D8" s="174"/>
      <c r="E8" s="15" t="s">
        <v>11</v>
      </c>
      <c r="F8" s="14"/>
      <c r="G8" s="18">
        <f>IF(PocetMJ=0,,ROUND((F30+F32)/PocetMJ,1))</f>
        <v>0</v>
      </c>
    </row>
    <row r="9" spans="1:57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>
      <c r="A11" s="23"/>
      <c r="E11" s="175" t="s">
        <v>132</v>
      </c>
      <c r="F11" s="176"/>
      <c r="G11" s="177"/>
    </row>
    <row r="12" spans="1:57" ht="28.5" customHeight="1" thickBot="1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6" customHeight="1">
      <c r="A14" s="35"/>
      <c r="B14" s="36" t="s">
        <v>19</v>
      </c>
      <c r="C14" s="37">
        <f>Dodavka</f>
        <v>0</v>
      </c>
      <c r="D14" s="38" t="str">
        <f>Rekapitulace!A18</f>
        <v>Kompletační činnost</v>
      </c>
      <c r="E14" s="39"/>
      <c r="F14" s="40"/>
      <c r="G14" s="37">
        <f>Rekapitulace!I18</f>
        <v>0</v>
      </c>
    </row>
    <row r="15" spans="1:57" ht="16" customHeight="1">
      <c r="A15" s="35" t="s">
        <v>20</v>
      </c>
      <c r="B15" s="36" t="s">
        <v>21</v>
      </c>
      <c r="C15" s="37">
        <f>Mont</f>
        <v>0</v>
      </c>
      <c r="D15" s="19" t="str">
        <f>Rekapitulace!A19</f>
        <v>ZS</v>
      </c>
      <c r="E15" s="41"/>
      <c r="F15" s="42"/>
      <c r="G15" s="37">
        <f>Rekapitulace!I19</f>
        <v>0</v>
      </c>
    </row>
    <row r="16" spans="1:57" ht="16" customHeight="1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6" customHeight="1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6" customHeight="1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6" customHeight="1">
      <c r="A19" s="44"/>
      <c r="B19" s="36"/>
      <c r="C19" s="37"/>
      <c r="D19" s="19"/>
      <c r="E19" s="41"/>
      <c r="F19" s="42"/>
      <c r="G19" s="37"/>
    </row>
    <row r="20" spans="1:7" ht="16" customHeight="1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6" customHeight="1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6" customHeight="1" thickBot="1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>
      <c r="A25" s="23" t="s">
        <v>36</v>
      </c>
      <c r="B25" s="51"/>
      <c r="C25" s="24" t="s">
        <v>36</v>
      </c>
      <c r="E25" s="24" t="s">
        <v>36</v>
      </c>
      <c r="G25" s="11"/>
    </row>
    <row r="26" spans="1:7">
      <c r="A26" s="23"/>
      <c r="B26" s="52"/>
      <c r="C26" s="24" t="s">
        <v>37</v>
      </c>
      <c r="E26" s="24" t="s">
        <v>38</v>
      </c>
      <c r="G26" s="11"/>
    </row>
    <row r="27" spans="1:7">
      <c r="A27" s="23"/>
      <c r="C27" s="24"/>
      <c r="E27" s="24"/>
      <c r="G27" s="11"/>
    </row>
    <row r="28" spans="1:7" ht="97.5" customHeight="1">
      <c r="A28" s="23"/>
      <c r="C28" s="24"/>
      <c r="E28" s="24"/>
      <c r="G28" s="11"/>
    </row>
    <row r="29" spans="1:7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ROUND(PRODUCT(F30,C31/100),1)</f>
        <v>0</v>
      </c>
      <c r="G31" s="22"/>
    </row>
    <row r="32" spans="1:7">
      <c r="A32" s="12" t="s">
        <v>39</v>
      </c>
      <c r="B32" s="14"/>
      <c r="C32" s="53">
        <v>21</v>
      </c>
      <c r="D32" s="14" t="s">
        <v>40</v>
      </c>
      <c r="E32" s="15"/>
      <c r="F32" s="54">
        <f>C16</f>
        <v>0</v>
      </c>
      <c r="G32" s="16"/>
    </row>
    <row r="33" spans="1:8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ROUND(PRODUCT(F32,C33/100),1)</f>
        <v>0</v>
      </c>
      <c r="G33" s="22"/>
    </row>
    <row r="34" spans="1:8" s="61" customFormat="1" ht="19.5" customHeight="1" thickBot="1">
      <c r="A34" s="56" t="s">
        <v>42</v>
      </c>
      <c r="B34" s="57"/>
      <c r="C34" s="57"/>
      <c r="D34" s="57"/>
      <c r="E34" s="58"/>
      <c r="F34" s="59">
        <f>CEILING(SUM(F29:F33),IF(SUM(F29:F33)&gt;=0,1,-1))</f>
        <v>0</v>
      </c>
      <c r="G34" s="60"/>
    </row>
    <row r="36" spans="1:8">
      <c r="A36" t="s">
        <v>43</v>
      </c>
      <c r="H36" t="s">
        <v>4</v>
      </c>
    </row>
    <row r="37" spans="1:8" ht="14.25" customHeight="1">
      <c r="B37" s="178"/>
      <c r="C37" s="178"/>
      <c r="D37" s="178"/>
      <c r="E37" s="178"/>
      <c r="F37" s="178"/>
      <c r="G37" s="178"/>
      <c r="H37" t="s">
        <v>4</v>
      </c>
    </row>
    <row r="38" spans="1:8" ht="12.75" customHeight="1">
      <c r="A38" s="62"/>
      <c r="B38" s="178"/>
      <c r="C38" s="178"/>
      <c r="D38" s="178"/>
      <c r="E38" s="178"/>
      <c r="F38" s="178"/>
      <c r="G38" s="178"/>
      <c r="H38" t="s">
        <v>4</v>
      </c>
    </row>
    <row r="39" spans="1:8">
      <c r="A39" s="62"/>
      <c r="B39" s="178"/>
      <c r="C39" s="178"/>
      <c r="D39" s="178"/>
      <c r="E39" s="178"/>
      <c r="F39" s="178"/>
      <c r="G39" s="178"/>
      <c r="H39" t="s">
        <v>4</v>
      </c>
    </row>
    <row r="40" spans="1:8">
      <c r="A40" s="62"/>
      <c r="B40" s="178"/>
      <c r="C40" s="178"/>
      <c r="D40" s="178"/>
      <c r="E40" s="178"/>
      <c r="F40" s="178"/>
      <c r="G40" s="178"/>
      <c r="H40" t="s">
        <v>4</v>
      </c>
    </row>
    <row r="41" spans="1:8">
      <c r="A41" s="62"/>
      <c r="B41" s="178"/>
      <c r="C41" s="178"/>
      <c r="D41" s="178"/>
      <c r="E41" s="178"/>
      <c r="F41" s="178"/>
      <c r="G41" s="178"/>
      <c r="H41" t="s">
        <v>4</v>
      </c>
    </row>
    <row r="42" spans="1:8">
      <c r="A42" s="62"/>
      <c r="B42" s="178"/>
      <c r="C42" s="178"/>
      <c r="D42" s="178"/>
      <c r="E42" s="178"/>
      <c r="F42" s="178"/>
      <c r="G42" s="178"/>
      <c r="H42" t="s">
        <v>4</v>
      </c>
    </row>
    <row r="43" spans="1:8">
      <c r="A43" s="62"/>
      <c r="B43" s="178"/>
      <c r="C43" s="178"/>
      <c r="D43" s="178"/>
      <c r="E43" s="178"/>
      <c r="F43" s="178"/>
      <c r="G43" s="178"/>
      <c r="H43" t="s">
        <v>4</v>
      </c>
    </row>
    <row r="44" spans="1:8">
      <c r="A44" s="62"/>
      <c r="B44" s="178"/>
      <c r="C44" s="178"/>
      <c r="D44" s="178"/>
      <c r="E44" s="178"/>
      <c r="F44" s="178"/>
      <c r="G44" s="178"/>
      <c r="H44" t="s">
        <v>4</v>
      </c>
    </row>
    <row r="45" spans="1:8" ht="3" customHeight="1">
      <c r="A45" s="62"/>
      <c r="B45" s="178"/>
      <c r="C45" s="178"/>
      <c r="D45" s="178"/>
      <c r="E45" s="178"/>
      <c r="F45" s="178"/>
      <c r="G45" s="178"/>
      <c r="H45" t="s">
        <v>4</v>
      </c>
    </row>
    <row r="46" spans="1:8">
      <c r="B46" s="172"/>
      <c r="C46" s="172"/>
      <c r="D46" s="172"/>
      <c r="E46" s="172"/>
      <c r="F46" s="172"/>
      <c r="G46" s="172"/>
    </row>
    <row r="47" spans="1:8">
      <c r="B47" s="172"/>
      <c r="C47" s="172"/>
      <c r="D47" s="172"/>
      <c r="E47" s="172"/>
      <c r="F47" s="172"/>
      <c r="G47" s="172"/>
    </row>
    <row r="48" spans="1:8">
      <c r="B48" s="172"/>
      <c r="C48" s="172"/>
      <c r="D48" s="172"/>
      <c r="E48" s="172"/>
      <c r="F48" s="172"/>
      <c r="G48" s="172"/>
    </row>
    <row r="49" spans="2:7">
      <c r="B49" s="172"/>
      <c r="C49" s="172"/>
      <c r="D49" s="172"/>
      <c r="E49" s="172"/>
      <c r="F49" s="172"/>
      <c r="G49" s="172"/>
    </row>
    <row r="50" spans="2:7">
      <c r="B50" s="172"/>
      <c r="C50" s="172"/>
      <c r="D50" s="172"/>
      <c r="E50" s="172"/>
      <c r="F50" s="172"/>
      <c r="G50" s="172"/>
    </row>
    <row r="51" spans="2:7">
      <c r="B51" s="172"/>
      <c r="C51" s="172"/>
      <c r="D51" s="172"/>
      <c r="E51" s="172"/>
      <c r="F51" s="172"/>
      <c r="G51" s="172"/>
    </row>
    <row r="52" spans="2:7">
      <c r="B52" s="172"/>
      <c r="C52" s="172"/>
      <c r="D52" s="172"/>
      <c r="E52" s="172"/>
      <c r="F52" s="172"/>
      <c r="G52" s="172"/>
    </row>
    <row r="53" spans="2:7">
      <c r="B53" s="172"/>
      <c r="C53" s="172"/>
      <c r="D53" s="172"/>
      <c r="E53" s="172"/>
      <c r="F53" s="172"/>
      <c r="G53" s="172"/>
    </row>
    <row r="54" spans="2:7">
      <c r="B54" s="172"/>
      <c r="C54" s="172"/>
      <c r="D54" s="172"/>
      <c r="E54" s="172"/>
      <c r="F54" s="172"/>
      <c r="G54" s="172"/>
    </row>
    <row r="55" spans="2:7">
      <c r="B55" s="172"/>
      <c r="C55" s="172"/>
      <c r="D55" s="172"/>
      <c r="E55" s="172"/>
      <c r="F55" s="172"/>
      <c r="G55" s="172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D79F9-FBD7-4007-AFE4-D41E9305AB30}">
  <sheetPr codeName="List31"/>
  <dimension ref="A1:IV71"/>
  <sheetViews>
    <sheetView workbookViewId="0">
      <selection activeCell="H20" sqref="H20:I20"/>
    </sheetView>
  </sheetViews>
  <sheetFormatPr baseColWidth="10" defaultColWidth="8.83203125" defaultRowHeight="13"/>
  <cols>
    <col min="1" max="1" width="5.83203125" customWidth="1"/>
    <col min="2" max="2" width="6.1640625" customWidth="1"/>
    <col min="3" max="3" width="11.5" customWidth="1"/>
    <col min="4" max="4" width="15.83203125" customWidth="1"/>
    <col min="5" max="5" width="11.33203125" customWidth="1"/>
    <col min="6" max="6" width="10.83203125" customWidth="1"/>
    <col min="7" max="7" width="11" customWidth="1"/>
    <col min="8" max="8" width="11.1640625" customWidth="1"/>
    <col min="9" max="9" width="10.6640625" customWidth="1"/>
    <col min="257" max="257" width="5.83203125" customWidth="1"/>
    <col min="258" max="258" width="6.1640625" customWidth="1"/>
    <col min="259" max="259" width="11.5" customWidth="1"/>
    <col min="260" max="260" width="15.83203125" customWidth="1"/>
    <col min="261" max="261" width="11.33203125" customWidth="1"/>
    <col min="262" max="262" width="10.83203125" customWidth="1"/>
    <col min="263" max="263" width="11" customWidth="1"/>
    <col min="264" max="264" width="11.1640625" customWidth="1"/>
    <col min="265" max="265" width="10.6640625" customWidth="1"/>
    <col min="513" max="513" width="5.83203125" customWidth="1"/>
    <col min="514" max="514" width="6.1640625" customWidth="1"/>
    <col min="515" max="515" width="11.5" customWidth="1"/>
    <col min="516" max="516" width="15.83203125" customWidth="1"/>
    <col min="517" max="517" width="11.33203125" customWidth="1"/>
    <col min="518" max="518" width="10.83203125" customWidth="1"/>
    <col min="519" max="519" width="11" customWidth="1"/>
    <col min="520" max="520" width="11.1640625" customWidth="1"/>
    <col min="521" max="521" width="10.6640625" customWidth="1"/>
    <col min="769" max="769" width="5.83203125" customWidth="1"/>
    <col min="770" max="770" width="6.1640625" customWidth="1"/>
    <col min="771" max="771" width="11.5" customWidth="1"/>
    <col min="772" max="772" width="15.83203125" customWidth="1"/>
    <col min="773" max="773" width="11.33203125" customWidth="1"/>
    <col min="774" max="774" width="10.83203125" customWidth="1"/>
    <col min="775" max="775" width="11" customWidth="1"/>
    <col min="776" max="776" width="11.1640625" customWidth="1"/>
    <col min="777" max="777" width="10.6640625" customWidth="1"/>
    <col min="1025" max="1025" width="5.83203125" customWidth="1"/>
    <col min="1026" max="1026" width="6.1640625" customWidth="1"/>
    <col min="1027" max="1027" width="11.5" customWidth="1"/>
    <col min="1028" max="1028" width="15.83203125" customWidth="1"/>
    <col min="1029" max="1029" width="11.33203125" customWidth="1"/>
    <col min="1030" max="1030" width="10.83203125" customWidth="1"/>
    <col min="1031" max="1031" width="11" customWidth="1"/>
    <col min="1032" max="1032" width="11.1640625" customWidth="1"/>
    <col min="1033" max="1033" width="10.6640625" customWidth="1"/>
    <col min="1281" max="1281" width="5.83203125" customWidth="1"/>
    <col min="1282" max="1282" width="6.1640625" customWidth="1"/>
    <col min="1283" max="1283" width="11.5" customWidth="1"/>
    <col min="1284" max="1284" width="15.83203125" customWidth="1"/>
    <col min="1285" max="1285" width="11.33203125" customWidth="1"/>
    <col min="1286" max="1286" width="10.83203125" customWidth="1"/>
    <col min="1287" max="1287" width="11" customWidth="1"/>
    <col min="1288" max="1288" width="11.1640625" customWidth="1"/>
    <col min="1289" max="1289" width="10.6640625" customWidth="1"/>
    <col min="1537" max="1537" width="5.83203125" customWidth="1"/>
    <col min="1538" max="1538" width="6.1640625" customWidth="1"/>
    <col min="1539" max="1539" width="11.5" customWidth="1"/>
    <col min="1540" max="1540" width="15.83203125" customWidth="1"/>
    <col min="1541" max="1541" width="11.33203125" customWidth="1"/>
    <col min="1542" max="1542" width="10.83203125" customWidth="1"/>
    <col min="1543" max="1543" width="11" customWidth="1"/>
    <col min="1544" max="1544" width="11.1640625" customWidth="1"/>
    <col min="1545" max="1545" width="10.6640625" customWidth="1"/>
    <col min="1793" max="1793" width="5.83203125" customWidth="1"/>
    <col min="1794" max="1794" width="6.1640625" customWidth="1"/>
    <col min="1795" max="1795" width="11.5" customWidth="1"/>
    <col min="1796" max="1796" width="15.83203125" customWidth="1"/>
    <col min="1797" max="1797" width="11.33203125" customWidth="1"/>
    <col min="1798" max="1798" width="10.83203125" customWidth="1"/>
    <col min="1799" max="1799" width="11" customWidth="1"/>
    <col min="1800" max="1800" width="11.1640625" customWidth="1"/>
    <col min="1801" max="1801" width="10.6640625" customWidth="1"/>
    <col min="2049" max="2049" width="5.83203125" customWidth="1"/>
    <col min="2050" max="2050" width="6.1640625" customWidth="1"/>
    <col min="2051" max="2051" width="11.5" customWidth="1"/>
    <col min="2052" max="2052" width="15.83203125" customWidth="1"/>
    <col min="2053" max="2053" width="11.33203125" customWidth="1"/>
    <col min="2054" max="2054" width="10.83203125" customWidth="1"/>
    <col min="2055" max="2055" width="11" customWidth="1"/>
    <col min="2056" max="2056" width="11.1640625" customWidth="1"/>
    <col min="2057" max="2057" width="10.6640625" customWidth="1"/>
    <col min="2305" max="2305" width="5.83203125" customWidth="1"/>
    <col min="2306" max="2306" width="6.1640625" customWidth="1"/>
    <col min="2307" max="2307" width="11.5" customWidth="1"/>
    <col min="2308" max="2308" width="15.83203125" customWidth="1"/>
    <col min="2309" max="2309" width="11.33203125" customWidth="1"/>
    <col min="2310" max="2310" width="10.83203125" customWidth="1"/>
    <col min="2311" max="2311" width="11" customWidth="1"/>
    <col min="2312" max="2312" width="11.1640625" customWidth="1"/>
    <col min="2313" max="2313" width="10.6640625" customWidth="1"/>
    <col min="2561" max="2561" width="5.83203125" customWidth="1"/>
    <col min="2562" max="2562" width="6.1640625" customWidth="1"/>
    <col min="2563" max="2563" width="11.5" customWidth="1"/>
    <col min="2564" max="2564" width="15.83203125" customWidth="1"/>
    <col min="2565" max="2565" width="11.33203125" customWidth="1"/>
    <col min="2566" max="2566" width="10.83203125" customWidth="1"/>
    <col min="2567" max="2567" width="11" customWidth="1"/>
    <col min="2568" max="2568" width="11.1640625" customWidth="1"/>
    <col min="2569" max="2569" width="10.6640625" customWidth="1"/>
    <col min="2817" max="2817" width="5.83203125" customWidth="1"/>
    <col min="2818" max="2818" width="6.1640625" customWidth="1"/>
    <col min="2819" max="2819" width="11.5" customWidth="1"/>
    <col min="2820" max="2820" width="15.83203125" customWidth="1"/>
    <col min="2821" max="2821" width="11.33203125" customWidth="1"/>
    <col min="2822" max="2822" width="10.83203125" customWidth="1"/>
    <col min="2823" max="2823" width="11" customWidth="1"/>
    <col min="2824" max="2824" width="11.1640625" customWidth="1"/>
    <col min="2825" max="2825" width="10.6640625" customWidth="1"/>
    <col min="3073" max="3073" width="5.83203125" customWidth="1"/>
    <col min="3074" max="3074" width="6.1640625" customWidth="1"/>
    <col min="3075" max="3075" width="11.5" customWidth="1"/>
    <col min="3076" max="3076" width="15.83203125" customWidth="1"/>
    <col min="3077" max="3077" width="11.33203125" customWidth="1"/>
    <col min="3078" max="3078" width="10.83203125" customWidth="1"/>
    <col min="3079" max="3079" width="11" customWidth="1"/>
    <col min="3080" max="3080" width="11.1640625" customWidth="1"/>
    <col min="3081" max="3081" width="10.6640625" customWidth="1"/>
    <col min="3329" max="3329" width="5.83203125" customWidth="1"/>
    <col min="3330" max="3330" width="6.1640625" customWidth="1"/>
    <col min="3331" max="3331" width="11.5" customWidth="1"/>
    <col min="3332" max="3332" width="15.83203125" customWidth="1"/>
    <col min="3333" max="3333" width="11.33203125" customWidth="1"/>
    <col min="3334" max="3334" width="10.83203125" customWidth="1"/>
    <col min="3335" max="3335" width="11" customWidth="1"/>
    <col min="3336" max="3336" width="11.1640625" customWidth="1"/>
    <col min="3337" max="3337" width="10.6640625" customWidth="1"/>
    <col min="3585" max="3585" width="5.83203125" customWidth="1"/>
    <col min="3586" max="3586" width="6.1640625" customWidth="1"/>
    <col min="3587" max="3587" width="11.5" customWidth="1"/>
    <col min="3588" max="3588" width="15.83203125" customWidth="1"/>
    <col min="3589" max="3589" width="11.33203125" customWidth="1"/>
    <col min="3590" max="3590" width="10.83203125" customWidth="1"/>
    <col min="3591" max="3591" width="11" customWidth="1"/>
    <col min="3592" max="3592" width="11.1640625" customWidth="1"/>
    <col min="3593" max="3593" width="10.6640625" customWidth="1"/>
    <col min="3841" max="3841" width="5.83203125" customWidth="1"/>
    <col min="3842" max="3842" width="6.1640625" customWidth="1"/>
    <col min="3843" max="3843" width="11.5" customWidth="1"/>
    <col min="3844" max="3844" width="15.83203125" customWidth="1"/>
    <col min="3845" max="3845" width="11.33203125" customWidth="1"/>
    <col min="3846" max="3846" width="10.83203125" customWidth="1"/>
    <col min="3847" max="3847" width="11" customWidth="1"/>
    <col min="3848" max="3848" width="11.1640625" customWidth="1"/>
    <col min="3849" max="3849" width="10.6640625" customWidth="1"/>
    <col min="4097" max="4097" width="5.83203125" customWidth="1"/>
    <col min="4098" max="4098" width="6.1640625" customWidth="1"/>
    <col min="4099" max="4099" width="11.5" customWidth="1"/>
    <col min="4100" max="4100" width="15.83203125" customWidth="1"/>
    <col min="4101" max="4101" width="11.33203125" customWidth="1"/>
    <col min="4102" max="4102" width="10.83203125" customWidth="1"/>
    <col min="4103" max="4103" width="11" customWidth="1"/>
    <col min="4104" max="4104" width="11.1640625" customWidth="1"/>
    <col min="4105" max="4105" width="10.6640625" customWidth="1"/>
    <col min="4353" max="4353" width="5.83203125" customWidth="1"/>
    <col min="4354" max="4354" width="6.1640625" customWidth="1"/>
    <col min="4355" max="4355" width="11.5" customWidth="1"/>
    <col min="4356" max="4356" width="15.83203125" customWidth="1"/>
    <col min="4357" max="4357" width="11.33203125" customWidth="1"/>
    <col min="4358" max="4358" width="10.83203125" customWidth="1"/>
    <col min="4359" max="4359" width="11" customWidth="1"/>
    <col min="4360" max="4360" width="11.1640625" customWidth="1"/>
    <col min="4361" max="4361" width="10.6640625" customWidth="1"/>
    <col min="4609" max="4609" width="5.83203125" customWidth="1"/>
    <col min="4610" max="4610" width="6.1640625" customWidth="1"/>
    <col min="4611" max="4611" width="11.5" customWidth="1"/>
    <col min="4612" max="4612" width="15.83203125" customWidth="1"/>
    <col min="4613" max="4613" width="11.33203125" customWidth="1"/>
    <col min="4614" max="4614" width="10.83203125" customWidth="1"/>
    <col min="4615" max="4615" width="11" customWidth="1"/>
    <col min="4616" max="4616" width="11.1640625" customWidth="1"/>
    <col min="4617" max="4617" width="10.6640625" customWidth="1"/>
    <col min="4865" max="4865" width="5.83203125" customWidth="1"/>
    <col min="4866" max="4866" width="6.1640625" customWidth="1"/>
    <col min="4867" max="4867" width="11.5" customWidth="1"/>
    <col min="4868" max="4868" width="15.83203125" customWidth="1"/>
    <col min="4869" max="4869" width="11.33203125" customWidth="1"/>
    <col min="4870" max="4870" width="10.83203125" customWidth="1"/>
    <col min="4871" max="4871" width="11" customWidth="1"/>
    <col min="4872" max="4872" width="11.1640625" customWidth="1"/>
    <col min="4873" max="4873" width="10.6640625" customWidth="1"/>
    <col min="5121" max="5121" width="5.83203125" customWidth="1"/>
    <col min="5122" max="5122" width="6.1640625" customWidth="1"/>
    <col min="5123" max="5123" width="11.5" customWidth="1"/>
    <col min="5124" max="5124" width="15.83203125" customWidth="1"/>
    <col min="5125" max="5125" width="11.33203125" customWidth="1"/>
    <col min="5126" max="5126" width="10.83203125" customWidth="1"/>
    <col min="5127" max="5127" width="11" customWidth="1"/>
    <col min="5128" max="5128" width="11.1640625" customWidth="1"/>
    <col min="5129" max="5129" width="10.6640625" customWidth="1"/>
    <col min="5377" max="5377" width="5.83203125" customWidth="1"/>
    <col min="5378" max="5378" width="6.1640625" customWidth="1"/>
    <col min="5379" max="5379" width="11.5" customWidth="1"/>
    <col min="5380" max="5380" width="15.83203125" customWidth="1"/>
    <col min="5381" max="5381" width="11.33203125" customWidth="1"/>
    <col min="5382" max="5382" width="10.83203125" customWidth="1"/>
    <col min="5383" max="5383" width="11" customWidth="1"/>
    <col min="5384" max="5384" width="11.1640625" customWidth="1"/>
    <col min="5385" max="5385" width="10.6640625" customWidth="1"/>
    <col min="5633" max="5633" width="5.83203125" customWidth="1"/>
    <col min="5634" max="5634" width="6.1640625" customWidth="1"/>
    <col min="5635" max="5635" width="11.5" customWidth="1"/>
    <col min="5636" max="5636" width="15.83203125" customWidth="1"/>
    <col min="5637" max="5637" width="11.33203125" customWidth="1"/>
    <col min="5638" max="5638" width="10.83203125" customWidth="1"/>
    <col min="5639" max="5639" width="11" customWidth="1"/>
    <col min="5640" max="5640" width="11.1640625" customWidth="1"/>
    <col min="5641" max="5641" width="10.6640625" customWidth="1"/>
    <col min="5889" max="5889" width="5.83203125" customWidth="1"/>
    <col min="5890" max="5890" width="6.1640625" customWidth="1"/>
    <col min="5891" max="5891" width="11.5" customWidth="1"/>
    <col min="5892" max="5892" width="15.83203125" customWidth="1"/>
    <col min="5893" max="5893" width="11.33203125" customWidth="1"/>
    <col min="5894" max="5894" width="10.83203125" customWidth="1"/>
    <col min="5895" max="5895" width="11" customWidth="1"/>
    <col min="5896" max="5896" width="11.1640625" customWidth="1"/>
    <col min="5897" max="5897" width="10.6640625" customWidth="1"/>
    <col min="6145" max="6145" width="5.83203125" customWidth="1"/>
    <col min="6146" max="6146" width="6.1640625" customWidth="1"/>
    <col min="6147" max="6147" width="11.5" customWidth="1"/>
    <col min="6148" max="6148" width="15.83203125" customWidth="1"/>
    <col min="6149" max="6149" width="11.33203125" customWidth="1"/>
    <col min="6150" max="6150" width="10.83203125" customWidth="1"/>
    <col min="6151" max="6151" width="11" customWidth="1"/>
    <col min="6152" max="6152" width="11.1640625" customWidth="1"/>
    <col min="6153" max="6153" width="10.6640625" customWidth="1"/>
    <col min="6401" max="6401" width="5.83203125" customWidth="1"/>
    <col min="6402" max="6402" width="6.1640625" customWidth="1"/>
    <col min="6403" max="6403" width="11.5" customWidth="1"/>
    <col min="6404" max="6404" width="15.83203125" customWidth="1"/>
    <col min="6405" max="6405" width="11.33203125" customWidth="1"/>
    <col min="6406" max="6406" width="10.83203125" customWidth="1"/>
    <col min="6407" max="6407" width="11" customWidth="1"/>
    <col min="6408" max="6408" width="11.1640625" customWidth="1"/>
    <col min="6409" max="6409" width="10.6640625" customWidth="1"/>
    <col min="6657" max="6657" width="5.83203125" customWidth="1"/>
    <col min="6658" max="6658" width="6.1640625" customWidth="1"/>
    <col min="6659" max="6659" width="11.5" customWidth="1"/>
    <col min="6660" max="6660" width="15.83203125" customWidth="1"/>
    <col min="6661" max="6661" width="11.33203125" customWidth="1"/>
    <col min="6662" max="6662" width="10.83203125" customWidth="1"/>
    <col min="6663" max="6663" width="11" customWidth="1"/>
    <col min="6664" max="6664" width="11.1640625" customWidth="1"/>
    <col min="6665" max="6665" width="10.6640625" customWidth="1"/>
    <col min="6913" max="6913" width="5.83203125" customWidth="1"/>
    <col min="6914" max="6914" width="6.1640625" customWidth="1"/>
    <col min="6915" max="6915" width="11.5" customWidth="1"/>
    <col min="6916" max="6916" width="15.83203125" customWidth="1"/>
    <col min="6917" max="6917" width="11.33203125" customWidth="1"/>
    <col min="6918" max="6918" width="10.83203125" customWidth="1"/>
    <col min="6919" max="6919" width="11" customWidth="1"/>
    <col min="6920" max="6920" width="11.1640625" customWidth="1"/>
    <col min="6921" max="6921" width="10.6640625" customWidth="1"/>
    <col min="7169" max="7169" width="5.83203125" customWidth="1"/>
    <col min="7170" max="7170" width="6.1640625" customWidth="1"/>
    <col min="7171" max="7171" width="11.5" customWidth="1"/>
    <col min="7172" max="7172" width="15.83203125" customWidth="1"/>
    <col min="7173" max="7173" width="11.33203125" customWidth="1"/>
    <col min="7174" max="7174" width="10.83203125" customWidth="1"/>
    <col min="7175" max="7175" width="11" customWidth="1"/>
    <col min="7176" max="7176" width="11.1640625" customWidth="1"/>
    <col min="7177" max="7177" width="10.6640625" customWidth="1"/>
    <col min="7425" max="7425" width="5.83203125" customWidth="1"/>
    <col min="7426" max="7426" width="6.1640625" customWidth="1"/>
    <col min="7427" max="7427" width="11.5" customWidth="1"/>
    <col min="7428" max="7428" width="15.83203125" customWidth="1"/>
    <col min="7429" max="7429" width="11.33203125" customWidth="1"/>
    <col min="7430" max="7430" width="10.83203125" customWidth="1"/>
    <col min="7431" max="7431" width="11" customWidth="1"/>
    <col min="7432" max="7432" width="11.1640625" customWidth="1"/>
    <col min="7433" max="7433" width="10.6640625" customWidth="1"/>
    <col min="7681" max="7681" width="5.83203125" customWidth="1"/>
    <col min="7682" max="7682" width="6.1640625" customWidth="1"/>
    <col min="7683" max="7683" width="11.5" customWidth="1"/>
    <col min="7684" max="7684" width="15.83203125" customWidth="1"/>
    <col min="7685" max="7685" width="11.33203125" customWidth="1"/>
    <col min="7686" max="7686" width="10.83203125" customWidth="1"/>
    <col min="7687" max="7687" width="11" customWidth="1"/>
    <col min="7688" max="7688" width="11.1640625" customWidth="1"/>
    <col min="7689" max="7689" width="10.6640625" customWidth="1"/>
    <col min="7937" max="7937" width="5.83203125" customWidth="1"/>
    <col min="7938" max="7938" width="6.1640625" customWidth="1"/>
    <col min="7939" max="7939" width="11.5" customWidth="1"/>
    <col min="7940" max="7940" width="15.83203125" customWidth="1"/>
    <col min="7941" max="7941" width="11.33203125" customWidth="1"/>
    <col min="7942" max="7942" width="10.83203125" customWidth="1"/>
    <col min="7943" max="7943" width="11" customWidth="1"/>
    <col min="7944" max="7944" width="11.1640625" customWidth="1"/>
    <col min="7945" max="7945" width="10.6640625" customWidth="1"/>
    <col min="8193" max="8193" width="5.83203125" customWidth="1"/>
    <col min="8194" max="8194" width="6.1640625" customWidth="1"/>
    <col min="8195" max="8195" width="11.5" customWidth="1"/>
    <col min="8196" max="8196" width="15.83203125" customWidth="1"/>
    <col min="8197" max="8197" width="11.33203125" customWidth="1"/>
    <col min="8198" max="8198" width="10.83203125" customWidth="1"/>
    <col min="8199" max="8199" width="11" customWidth="1"/>
    <col min="8200" max="8200" width="11.1640625" customWidth="1"/>
    <col min="8201" max="8201" width="10.6640625" customWidth="1"/>
    <col min="8449" max="8449" width="5.83203125" customWidth="1"/>
    <col min="8450" max="8450" width="6.1640625" customWidth="1"/>
    <col min="8451" max="8451" width="11.5" customWidth="1"/>
    <col min="8452" max="8452" width="15.83203125" customWidth="1"/>
    <col min="8453" max="8453" width="11.33203125" customWidth="1"/>
    <col min="8454" max="8454" width="10.83203125" customWidth="1"/>
    <col min="8455" max="8455" width="11" customWidth="1"/>
    <col min="8456" max="8456" width="11.1640625" customWidth="1"/>
    <col min="8457" max="8457" width="10.6640625" customWidth="1"/>
    <col min="8705" max="8705" width="5.83203125" customWidth="1"/>
    <col min="8706" max="8706" width="6.1640625" customWidth="1"/>
    <col min="8707" max="8707" width="11.5" customWidth="1"/>
    <col min="8708" max="8708" width="15.83203125" customWidth="1"/>
    <col min="8709" max="8709" width="11.33203125" customWidth="1"/>
    <col min="8710" max="8710" width="10.83203125" customWidth="1"/>
    <col min="8711" max="8711" width="11" customWidth="1"/>
    <col min="8712" max="8712" width="11.1640625" customWidth="1"/>
    <col min="8713" max="8713" width="10.6640625" customWidth="1"/>
    <col min="8961" max="8961" width="5.83203125" customWidth="1"/>
    <col min="8962" max="8962" width="6.1640625" customWidth="1"/>
    <col min="8963" max="8963" width="11.5" customWidth="1"/>
    <col min="8964" max="8964" width="15.83203125" customWidth="1"/>
    <col min="8965" max="8965" width="11.33203125" customWidth="1"/>
    <col min="8966" max="8966" width="10.83203125" customWidth="1"/>
    <col min="8967" max="8967" width="11" customWidth="1"/>
    <col min="8968" max="8968" width="11.1640625" customWidth="1"/>
    <col min="8969" max="8969" width="10.6640625" customWidth="1"/>
    <col min="9217" max="9217" width="5.83203125" customWidth="1"/>
    <col min="9218" max="9218" width="6.1640625" customWidth="1"/>
    <col min="9219" max="9219" width="11.5" customWidth="1"/>
    <col min="9220" max="9220" width="15.83203125" customWidth="1"/>
    <col min="9221" max="9221" width="11.33203125" customWidth="1"/>
    <col min="9222" max="9222" width="10.83203125" customWidth="1"/>
    <col min="9223" max="9223" width="11" customWidth="1"/>
    <col min="9224" max="9224" width="11.1640625" customWidth="1"/>
    <col min="9225" max="9225" width="10.6640625" customWidth="1"/>
    <col min="9473" max="9473" width="5.83203125" customWidth="1"/>
    <col min="9474" max="9474" width="6.1640625" customWidth="1"/>
    <col min="9475" max="9475" width="11.5" customWidth="1"/>
    <col min="9476" max="9476" width="15.83203125" customWidth="1"/>
    <col min="9477" max="9477" width="11.33203125" customWidth="1"/>
    <col min="9478" max="9478" width="10.83203125" customWidth="1"/>
    <col min="9479" max="9479" width="11" customWidth="1"/>
    <col min="9480" max="9480" width="11.1640625" customWidth="1"/>
    <col min="9481" max="9481" width="10.6640625" customWidth="1"/>
    <col min="9729" max="9729" width="5.83203125" customWidth="1"/>
    <col min="9730" max="9730" width="6.1640625" customWidth="1"/>
    <col min="9731" max="9731" width="11.5" customWidth="1"/>
    <col min="9732" max="9732" width="15.83203125" customWidth="1"/>
    <col min="9733" max="9733" width="11.33203125" customWidth="1"/>
    <col min="9734" max="9734" width="10.83203125" customWidth="1"/>
    <col min="9735" max="9735" width="11" customWidth="1"/>
    <col min="9736" max="9736" width="11.1640625" customWidth="1"/>
    <col min="9737" max="9737" width="10.6640625" customWidth="1"/>
    <col min="9985" max="9985" width="5.83203125" customWidth="1"/>
    <col min="9986" max="9986" width="6.1640625" customWidth="1"/>
    <col min="9987" max="9987" width="11.5" customWidth="1"/>
    <col min="9988" max="9988" width="15.83203125" customWidth="1"/>
    <col min="9989" max="9989" width="11.33203125" customWidth="1"/>
    <col min="9990" max="9990" width="10.83203125" customWidth="1"/>
    <col min="9991" max="9991" width="11" customWidth="1"/>
    <col min="9992" max="9992" width="11.1640625" customWidth="1"/>
    <col min="9993" max="9993" width="10.6640625" customWidth="1"/>
    <col min="10241" max="10241" width="5.83203125" customWidth="1"/>
    <col min="10242" max="10242" width="6.1640625" customWidth="1"/>
    <col min="10243" max="10243" width="11.5" customWidth="1"/>
    <col min="10244" max="10244" width="15.83203125" customWidth="1"/>
    <col min="10245" max="10245" width="11.33203125" customWidth="1"/>
    <col min="10246" max="10246" width="10.83203125" customWidth="1"/>
    <col min="10247" max="10247" width="11" customWidth="1"/>
    <col min="10248" max="10248" width="11.1640625" customWidth="1"/>
    <col min="10249" max="10249" width="10.6640625" customWidth="1"/>
    <col min="10497" max="10497" width="5.83203125" customWidth="1"/>
    <col min="10498" max="10498" width="6.1640625" customWidth="1"/>
    <col min="10499" max="10499" width="11.5" customWidth="1"/>
    <col min="10500" max="10500" width="15.83203125" customWidth="1"/>
    <col min="10501" max="10501" width="11.33203125" customWidth="1"/>
    <col min="10502" max="10502" width="10.83203125" customWidth="1"/>
    <col min="10503" max="10503" width="11" customWidth="1"/>
    <col min="10504" max="10504" width="11.1640625" customWidth="1"/>
    <col min="10505" max="10505" width="10.6640625" customWidth="1"/>
    <col min="10753" max="10753" width="5.83203125" customWidth="1"/>
    <col min="10754" max="10754" width="6.1640625" customWidth="1"/>
    <col min="10755" max="10755" width="11.5" customWidth="1"/>
    <col min="10756" max="10756" width="15.83203125" customWidth="1"/>
    <col min="10757" max="10757" width="11.33203125" customWidth="1"/>
    <col min="10758" max="10758" width="10.83203125" customWidth="1"/>
    <col min="10759" max="10759" width="11" customWidth="1"/>
    <col min="10760" max="10760" width="11.1640625" customWidth="1"/>
    <col min="10761" max="10761" width="10.6640625" customWidth="1"/>
    <col min="11009" max="11009" width="5.83203125" customWidth="1"/>
    <col min="11010" max="11010" width="6.1640625" customWidth="1"/>
    <col min="11011" max="11011" width="11.5" customWidth="1"/>
    <col min="11012" max="11012" width="15.83203125" customWidth="1"/>
    <col min="11013" max="11013" width="11.33203125" customWidth="1"/>
    <col min="11014" max="11014" width="10.83203125" customWidth="1"/>
    <col min="11015" max="11015" width="11" customWidth="1"/>
    <col min="11016" max="11016" width="11.1640625" customWidth="1"/>
    <col min="11017" max="11017" width="10.6640625" customWidth="1"/>
    <col min="11265" max="11265" width="5.83203125" customWidth="1"/>
    <col min="11266" max="11266" width="6.1640625" customWidth="1"/>
    <col min="11267" max="11267" width="11.5" customWidth="1"/>
    <col min="11268" max="11268" width="15.83203125" customWidth="1"/>
    <col min="11269" max="11269" width="11.33203125" customWidth="1"/>
    <col min="11270" max="11270" width="10.83203125" customWidth="1"/>
    <col min="11271" max="11271" width="11" customWidth="1"/>
    <col min="11272" max="11272" width="11.1640625" customWidth="1"/>
    <col min="11273" max="11273" width="10.6640625" customWidth="1"/>
    <col min="11521" max="11521" width="5.83203125" customWidth="1"/>
    <col min="11522" max="11522" width="6.1640625" customWidth="1"/>
    <col min="11523" max="11523" width="11.5" customWidth="1"/>
    <col min="11524" max="11524" width="15.83203125" customWidth="1"/>
    <col min="11525" max="11525" width="11.33203125" customWidth="1"/>
    <col min="11526" max="11526" width="10.83203125" customWidth="1"/>
    <col min="11527" max="11527" width="11" customWidth="1"/>
    <col min="11528" max="11528" width="11.1640625" customWidth="1"/>
    <col min="11529" max="11529" width="10.6640625" customWidth="1"/>
    <col min="11777" max="11777" width="5.83203125" customWidth="1"/>
    <col min="11778" max="11778" width="6.1640625" customWidth="1"/>
    <col min="11779" max="11779" width="11.5" customWidth="1"/>
    <col min="11780" max="11780" width="15.83203125" customWidth="1"/>
    <col min="11781" max="11781" width="11.33203125" customWidth="1"/>
    <col min="11782" max="11782" width="10.83203125" customWidth="1"/>
    <col min="11783" max="11783" width="11" customWidth="1"/>
    <col min="11784" max="11784" width="11.1640625" customWidth="1"/>
    <col min="11785" max="11785" width="10.6640625" customWidth="1"/>
    <col min="12033" max="12033" width="5.83203125" customWidth="1"/>
    <col min="12034" max="12034" width="6.1640625" customWidth="1"/>
    <col min="12035" max="12035" width="11.5" customWidth="1"/>
    <col min="12036" max="12036" width="15.83203125" customWidth="1"/>
    <col min="12037" max="12037" width="11.33203125" customWidth="1"/>
    <col min="12038" max="12038" width="10.83203125" customWidth="1"/>
    <col min="12039" max="12039" width="11" customWidth="1"/>
    <col min="12040" max="12040" width="11.1640625" customWidth="1"/>
    <col min="12041" max="12041" width="10.6640625" customWidth="1"/>
    <col min="12289" max="12289" width="5.83203125" customWidth="1"/>
    <col min="12290" max="12290" width="6.1640625" customWidth="1"/>
    <col min="12291" max="12291" width="11.5" customWidth="1"/>
    <col min="12292" max="12292" width="15.83203125" customWidth="1"/>
    <col min="12293" max="12293" width="11.33203125" customWidth="1"/>
    <col min="12294" max="12294" width="10.83203125" customWidth="1"/>
    <col min="12295" max="12295" width="11" customWidth="1"/>
    <col min="12296" max="12296" width="11.1640625" customWidth="1"/>
    <col min="12297" max="12297" width="10.6640625" customWidth="1"/>
    <col min="12545" max="12545" width="5.83203125" customWidth="1"/>
    <col min="12546" max="12546" width="6.1640625" customWidth="1"/>
    <col min="12547" max="12547" width="11.5" customWidth="1"/>
    <col min="12548" max="12548" width="15.83203125" customWidth="1"/>
    <col min="12549" max="12549" width="11.33203125" customWidth="1"/>
    <col min="12550" max="12550" width="10.83203125" customWidth="1"/>
    <col min="12551" max="12551" width="11" customWidth="1"/>
    <col min="12552" max="12552" width="11.1640625" customWidth="1"/>
    <col min="12553" max="12553" width="10.6640625" customWidth="1"/>
    <col min="12801" max="12801" width="5.83203125" customWidth="1"/>
    <col min="12802" max="12802" width="6.1640625" customWidth="1"/>
    <col min="12803" max="12803" width="11.5" customWidth="1"/>
    <col min="12804" max="12804" width="15.83203125" customWidth="1"/>
    <col min="12805" max="12805" width="11.33203125" customWidth="1"/>
    <col min="12806" max="12806" width="10.83203125" customWidth="1"/>
    <col min="12807" max="12807" width="11" customWidth="1"/>
    <col min="12808" max="12808" width="11.1640625" customWidth="1"/>
    <col min="12809" max="12809" width="10.6640625" customWidth="1"/>
    <col min="13057" max="13057" width="5.83203125" customWidth="1"/>
    <col min="13058" max="13058" width="6.1640625" customWidth="1"/>
    <col min="13059" max="13059" width="11.5" customWidth="1"/>
    <col min="13060" max="13060" width="15.83203125" customWidth="1"/>
    <col min="13061" max="13061" width="11.33203125" customWidth="1"/>
    <col min="13062" max="13062" width="10.83203125" customWidth="1"/>
    <col min="13063" max="13063" width="11" customWidth="1"/>
    <col min="13064" max="13064" width="11.1640625" customWidth="1"/>
    <col min="13065" max="13065" width="10.6640625" customWidth="1"/>
    <col min="13313" max="13313" width="5.83203125" customWidth="1"/>
    <col min="13314" max="13314" width="6.1640625" customWidth="1"/>
    <col min="13315" max="13315" width="11.5" customWidth="1"/>
    <col min="13316" max="13316" width="15.83203125" customWidth="1"/>
    <col min="13317" max="13317" width="11.33203125" customWidth="1"/>
    <col min="13318" max="13318" width="10.83203125" customWidth="1"/>
    <col min="13319" max="13319" width="11" customWidth="1"/>
    <col min="13320" max="13320" width="11.1640625" customWidth="1"/>
    <col min="13321" max="13321" width="10.6640625" customWidth="1"/>
    <col min="13569" max="13569" width="5.83203125" customWidth="1"/>
    <col min="13570" max="13570" width="6.1640625" customWidth="1"/>
    <col min="13571" max="13571" width="11.5" customWidth="1"/>
    <col min="13572" max="13572" width="15.83203125" customWidth="1"/>
    <col min="13573" max="13573" width="11.33203125" customWidth="1"/>
    <col min="13574" max="13574" width="10.83203125" customWidth="1"/>
    <col min="13575" max="13575" width="11" customWidth="1"/>
    <col min="13576" max="13576" width="11.1640625" customWidth="1"/>
    <col min="13577" max="13577" width="10.6640625" customWidth="1"/>
    <col min="13825" max="13825" width="5.83203125" customWidth="1"/>
    <col min="13826" max="13826" width="6.1640625" customWidth="1"/>
    <col min="13827" max="13827" width="11.5" customWidth="1"/>
    <col min="13828" max="13828" width="15.83203125" customWidth="1"/>
    <col min="13829" max="13829" width="11.33203125" customWidth="1"/>
    <col min="13830" max="13830" width="10.83203125" customWidth="1"/>
    <col min="13831" max="13831" width="11" customWidth="1"/>
    <col min="13832" max="13832" width="11.1640625" customWidth="1"/>
    <col min="13833" max="13833" width="10.6640625" customWidth="1"/>
    <col min="14081" max="14081" width="5.83203125" customWidth="1"/>
    <col min="14082" max="14082" width="6.1640625" customWidth="1"/>
    <col min="14083" max="14083" width="11.5" customWidth="1"/>
    <col min="14084" max="14084" width="15.83203125" customWidth="1"/>
    <col min="14085" max="14085" width="11.33203125" customWidth="1"/>
    <col min="14086" max="14086" width="10.83203125" customWidth="1"/>
    <col min="14087" max="14087" width="11" customWidth="1"/>
    <col min="14088" max="14088" width="11.1640625" customWidth="1"/>
    <col min="14089" max="14089" width="10.6640625" customWidth="1"/>
    <col min="14337" max="14337" width="5.83203125" customWidth="1"/>
    <col min="14338" max="14338" width="6.1640625" customWidth="1"/>
    <col min="14339" max="14339" width="11.5" customWidth="1"/>
    <col min="14340" max="14340" width="15.83203125" customWidth="1"/>
    <col min="14341" max="14341" width="11.33203125" customWidth="1"/>
    <col min="14342" max="14342" width="10.83203125" customWidth="1"/>
    <col min="14343" max="14343" width="11" customWidth="1"/>
    <col min="14344" max="14344" width="11.1640625" customWidth="1"/>
    <col min="14345" max="14345" width="10.6640625" customWidth="1"/>
    <col min="14593" max="14593" width="5.83203125" customWidth="1"/>
    <col min="14594" max="14594" width="6.1640625" customWidth="1"/>
    <col min="14595" max="14595" width="11.5" customWidth="1"/>
    <col min="14596" max="14596" width="15.83203125" customWidth="1"/>
    <col min="14597" max="14597" width="11.33203125" customWidth="1"/>
    <col min="14598" max="14598" width="10.83203125" customWidth="1"/>
    <col min="14599" max="14599" width="11" customWidth="1"/>
    <col min="14600" max="14600" width="11.1640625" customWidth="1"/>
    <col min="14601" max="14601" width="10.6640625" customWidth="1"/>
    <col min="14849" max="14849" width="5.83203125" customWidth="1"/>
    <col min="14850" max="14850" width="6.1640625" customWidth="1"/>
    <col min="14851" max="14851" width="11.5" customWidth="1"/>
    <col min="14852" max="14852" width="15.83203125" customWidth="1"/>
    <col min="14853" max="14853" width="11.33203125" customWidth="1"/>
    <col min="14854" max="14854" width="10.83203125" customWidth="1"/>
    <col min="14855" max="14855" width="11" customWidth="1"/>
    <col min="14856" max="14856" width="11.1640625" customWidth="1"/>
    <col min="14857" max="14857" width="10.6640625" customWidth="1"/>
    <col min="15105" max="15105" width="5.83203125" customWidth="1"/>
    <col min="15106" max="15106" width="6.1640625" customWidth="1"/>
    <col min="15107" max="15107" width="11.5" customWidth="1"/>
    <col min="15108" max="15108" width="15.83203125" customWidth="1"/>
    <col min="15109" max="15109" width="11.33203125" customWidth="1"/>
    <col min="15110" max="15110" width="10.83203125" customWidth="1"/>
    <col min="15111" max="15111" width="11" customWidth="1"/>
    <col min="15112" max="15112" width="11.1640625" customWidth="1"/>
    <col min="15113" max="15113" width="10.6640625" customWidth="1"/>
    <col min="15361" max="15361" width="5.83203125" customWidth="1"/>
    <col min="15362" max="15362" width="6.1640625" customWidth="1"/>
    <col min="15363" max="15363" width="11.5" customWidth="1"/>
    <col min="15364" max="15364" width="15.83203125" customWidth="1"/>
    <col min="15365" max="15365" width="11.33203125" customWidth="1"/>
    <col min="15366" max="15366" width="10.83203125" customWidth="1"/>
    <col min="15367" max="15367" width="11" customWidth="1"/>
    <col min="15368" max="15368" width="11.1640625" customWidth="1"/>
    <col min="15369" max="15369" width="10.6640625" customWidth="1"/>
    <col min="15617" max="15617" width="5.83203125" customWidth="1"/>
    <col min="15618" max="15618" width="6.1640625" customWidth="1"/>
    <col min="15619" max="15619" width="11.5" customWidth="1"/>
    <col min="15620" max="15620" width="15.83203125" customWidth="1"/>
    <col min="15621" max="15621" width="11.33203125" customWidth="1"/>
    <col min="15622" max="15622" width="10.83203125" customWidth="1"/>
    <col min="15623" max="15623" width="11" customWidth="1"/>
    <col min="15624" max="15624" width="11.1640625" customWidth="1"/>
    <col min="15625" max="15625" width="10.6640625" customWidth="1"/>
    <col min="15873" max="15873" width="5.83203125" customWidth="1"/>
    <col min="15874" max="15874" width="6.1640625" customWidth="1"/>
    <col min="15875" max="15875" width="11.5" customWidth="1"/>
    <col min="15876" max="15876" width="15.83203125" customWidth="1"/>
    <col min="15877" max="15877" width="11.33203125" customWidth="1"/>
    <col min="15878" max="15878" width="10.83203125" customWidth="1"/>
    <col min="15879" max="15879" width="11" customWidth="1"/>
    <col min="15880" max="15880" width="11.1640625" customWidth="1"/>
    <col min="15881" max="15881" width="10.6640625" customWidth="1"/>
    <col min="16129" max="16129" width="5.83203125" customWidth="1"/>
    <col min="16130" max="16130" width="6.1640625" customWidth="1"/>
    <col min="16131" max="16131" width="11.5" customWidth="1"/>
    <col min="16132" max="16132" width="15.83203125" customWidth="1"/>
    <col min="16133" max="16133" width="11.33203125" customWidth="1"/>
    <col min="16134" max="16134" width="10.83203125" customWidth="1"/>
    <col min="16135" max="16135" width="11" customWidth="1"/>
    <col min="16136" max="16136" width="11.1640625" customWidth="1"/>
    <col min="16137" max="16137" width="10.6640625" customWidth="1"/>
  </cols>
  <sheetData>
    <row r="1" spans="1:256" ht="14" thickTop="1">
      <c r="A1" s="179" t="s">
        <v>5</v>
      </c>
      <c r="B1" s="180"/>
      <c r="C1" s="63" t="str">
        <f>CONCATENATE(cislostavby," ",nazevstavby)</f>
        <v xml:space="preserve"> 230050-OPRAVA KOMUNIKACE Poplužní ul., Budyně n.O.</v>
      </c>
      <c r="D1" s="64"/>
      <c r="E1" s="65"/>
      <c r="F1" s="64"/>
      <c r="G1" s="64"/>
      <c r="H1" s="66"/>
      <c r="I1" s="67"/>
    </row>
    <row r="2" spans="1:256" ht="14" thickBot="1">
      <c r="A2" s="181" t="s">
        <v>1</v>
      </c>
      <c r="B2" s="182"/>
      <c r="C2" s="68" t="str">
        <f>CONCATENATE(cisloobjektu," ",nazevobjektu)</f>
        <v xml:space="preserve"> Oprava vozovky s parkovacími stáními</v>
      </c>
      <c r="D2" s="69"/>
      <c r="E2" s="70"/>
      <c r="F2" s="69"/>
      <c r="G2" s="183"/>
      <c r="H2" s="183"/>
      <c r="I2" s="184"/>
    </row>
    <row r="3" spans="1:256" ht="14" thickTop="1"/>
    <row r="4" spans="1:256" ht="19.5" customHeight="1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256" ht="14" thickBot="1"/>
    <row r="6" spans="1:256" ht="14" thickBot="1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256">
      <c r="A7" s="139" t="str">
        <f>Položky!B7</f>
        <v>1</v>
      </c>
      <c r="B7" s="78" t="str">
        <f>Položky!C7</f>
        <v>Zemní práce</v>
      </c>
      <c r="D7" s="79"/>
      <c r="E7" s="140">
        <f>Položky!BA23</f>
        <v>0</v>
      </c>
      <c r="F7" s="141">
        <f>Položky!BB23</f>
        <v>0</v>
      </c>
      <c r="G7" s="141">
        <f>Položky!BC23</f>
        <v>0</v>
      </c>
      <c r="H7" s="141">
        <f>Položky!BD23</f>
        <v>0</v>
      </c>
      <c r="I7" s="142">
        <f>Položky!BE23</f>
        <v>0</v>
      </c>
    </row>
    <row r="8" spans="1:256">
      <c r="A8" s="139" t="str">
        <f>Položky!B24</f>
        <v>2</v>
      </c>
      <c r="B8" s="78" t="str">
        <f>Položky!C24</f>
        <v>Základy,zvláštní zakládání</v>
      </c>
      <c r="D8" s="79"/>
      <c r="E8" s="140">
        <f>Položky!BA27</f>
        <v>0</v>
      </c>
      <c r="F8" s="141">
        <f>Položky!BB27</f>
        <v>0</v>
      </c>
      <c r="G8" s="141">
        <f>Položky!BC27</f>
        <v>0</v>
      </c>
      <c r="H8" s="141">
        <f>Položky!BD27</f>
        <v>0</v>
      </c>
      <c r="I8" s="142">
        <f>Položky!BE27</f>
        <v>0</v>
      </c>
    </row>
    <row r="9" spans="1:256">
      <c r="A9" s="139" t="str">
        <f>Položky!B28</f>
        <v>5</v>
      </c>
      <c r="B9" s="78" t="str">
        <f>Položky!C28</f>
        <v>Komunikace</v>
      </c>
      <c r="D9" s="79"/>
      <c r="E9" s="140">
        <f>Položky!BA32</f>
        <v>0</v>
      </c>
      <c r="F9" s="141">
        <f>Položky!BB32</f>
        <v>0</v>
      </c>
      <c r="G9" s="141">
        <f>Položky!BC32</f>
        <v>0</v>
      </c>
      <c r="H9" s="141">
        <f>Položky!BD32</f>
        <v>0</v>
      </c>
      <c r="I9" s="142">
        <f>Položky!BE32</f>
        <v>0</v>
      </c>
    </row>
    <row r="10" spans="1:256">
      <c r="A10" s="139" t="str">
        <f>Položky!B33</f>
        <v>8</v>
      </c>
      <c r="B10" s="78" t="str">
        <f>Položky!C33</f>
        <v>Trubní vedení</v>
      </c>
      <c r="D10" s="79"/>
      <c r="E10" s="140">
        <f>Položky!BA36</f>
        <v>0</v>
      </c>
      <c r="F10" s="141">
        <f>Položky!BB36</f>
        <v>0</v>
      </c>
      <c r="G10" s="141">
        <f>Položky!BC36</f>
        <v>0</v>
      </c>
      <c r="H10" s="141">
        <f>Položky!BD36</f>
        <v>0</v>
      </c>
      <c r="I10" s="142">
        <f>Položky!BE36</f>
        <v>0</v>
      </c>
    </row>
    <row r="11" spans="1:256">
      <c r="A11" s="139" t="str">
        <f>Položky!B37</f>
        <v>91</v>
      </c>
      <c r="B11" s="78" t="str">
        <f>Položky!C37</f>
        <v>Doplňující práce na komunikaci</v>
      </c>
      <c r="D11" s="79"/>
      <c r="E11" s="140">
        <f>Položky!BA40</f>
        <v>0</v>
      </c>
      <c r="F11" s="141">
        <f>Položky!BB40</f>
        <v>0</v>
      </c>
      <c r="G11" s="141">
        <f>Položky!BC40</f>
        <v>0</v>
      </c>
      <c r="H11" s="141">
        <f>Položky!BD40</f>
        <v>0</v>
      </c>
      <c r="I11" s="142">
        <f>Položky!BE40</f>
        <v>0</v>
      </c>
    </row>
    <row r="12" spans="1:256" ht="14" thickBot="1">
      <c r="A12" s="139" t="str">
        <f>Položky!B41</f>
        <v>99</v>
      </c>
      <c r="B12" s="78" t="str">
        <f>Položky!C41</f>
        <v>Staveništní přesun hmot</v>
      </c>
      <c r="D12" s="79"/>
      <c r="E12" s="140">
        <f>Položky!BA44</f>
        <v>0</v>
      </c>
      <c r="F12" s="141">
        <f>Položky!BB44</f>
        <v>0</v>
      </c>
      <c r="G12" s="141">
        <f>Položky!BC44</f>
        <v>0</v>
      </c>
      <c r="H12" s="141">
        <f>Položky!BD44</f>
        <v>0</v>
      </c>
      <c r="I12" s="142">
        <f>Položky!BE44</f>
        <v>0</v>
      </c>
    </row>
    <row r="13" spans="1:256" ht="14" thickBot="1">
      <c r="A13" s="80"/>
      <c r="B13" s="73" t="s">
        <v>50</v>
      </c>
      <c r="C13" s="73"/>
      <c r="D13" s="81"/>
      <c r="E13" s="82">
        <f>SUM(E7:E12)</f>
        <v>0</v>
      </c>
      <c r="F13" s="83">
        <f>SUM(F7:F12)</f>
        <v>0</v>
      </c>
      <c r="G13" s="83">
        <f>SUM(G7:G12)</f>
        <v>0</v>
      </c>
      <c r="H13" s="83">
        <f>SUM(H7:H12)</f>
        <v>0</v>
      </c>
      <c r="I13" s="84">
        <f>SUM(I7:I12)</f>
        <v>0</v>
      </c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  <c r="CD13" s="85"/>
      <c r="CE13" s="85"/>
      <c r="CF13" s="85"/>
      <c r="CG13" s="85"/>
      <c r="CH13" s="85"/>
      <c r="CI13" s="85"/>
      <c r="CJ13" s="85"/>
      <c r="CK13" s="85"/>
      <c r="CL13" s="85"/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  <c r="DB13" s="85"/>
      <c r="DC13" s="85"/>
      <c r="DD13" s="85"/>
      <c r="DE13" s="85"/>
      <c r="DF13" s="85"/>
      <c r="DG13" s="85"/>
      <c r="DH13" s="85"/>
      <c r="DI13" s="85"/>
      <c r="DJ13" s="85"/>
      <c r="DK13" s="85"/>
      <c r="DL13" s="85"/>
      <c r="DM13" s="85"/>
      <c r="DN13" s="85"/>
      <c r="DO13" s="85"/>
      <c r="DP13" s="85"/>
      <c r="DQ13" s="85"/>
      <c r="DR13" s="85"/>
      <c r="DS13" s="85"/>
      <c r="DT13" s="85"/>
      <c r="DU13" s="85"/>
      <c r="DV13" s="85"/>
      <c r="DW13" s="85"/>
      <c r="DX13" s="85"/>
      <c r="DY13" s="85"/>
      <c r="DZ13" s="85"/>
      <c r="EA13" s="85"/>
      <c r="EB13" s="85"/>
      <c r="EC13" s="85"/>
      <c r="ED13" s="85"/>
      <c r="EE13" s="85"/>
      <c r="EF13" s="85"/>
      <c r="EG13" s="85"/>
      <c r="EH13" s="85"/>
      <c r="EI13" s="85"/>
      <c r="EJ13" s="85"/>
      <c r="EK13" s="85"/>
      <c r="EL13" s="85"/>
      <c r="EM13" s="85"/>
      <c r="EN13" s="85"/>
      <c r="EO13" s="85"/>
      <c r="EP13" s="85"/>
      <c r="EQ13" s="85"/>
      <c r="ER13" s="85"/>
      <c r="ES13" s="85"/>
      <c r="ET13" s="85"/>
      <c r="EU13" s="85"/>
      <c r="EV13" s="85"/>
      <c r="EW13" s="85"/>
      <c r="EX13" s="85"/>
      <c r="EY13" s="85"/>
      <c r="EZ13" s="85"/>
      <c r="FA13" s="85"/>
      <c r="FB13" s="85"/>
      <c r="FC13" s="85"/>
      <c r="FD13" s="85"/>
      <c r="FE13" s="85"/>
      <c r="FF13" s="85"/>
      <c r="FG13" s="85"/>
      <c r="FH13" s="85"/>
      <c r="FI13" s="85"/>
      <c r="FJ13" s="85"/>
      <c r="FK13" s="85"/>
      <c r="FL13" s="85"/>
      <c r="FM13" s="85"/>
      <c r="FN13" s="85"/>
      <c r="FO13" s="85"/>
      <c r="FP13" s="85"/>
      <c r="FQ13" s="85"/>
      <c r="FR13" s="85"/>
      <c r="FS13" s="85"/>
      <c r="FT13" s="85"/>
      <c r="FU13" s="85"/>
      <c r="FV13" s="85"/>
      <c r="FW13" s="85"/>
      <c r="FX13" s="85"/>
      <c r="FY13" s="85"/>
      <c r="FZ13" s="85"/>
      <c r="GA13" s="85"/>
      <c r="GB13" s="85"/>
      <c r="GC13" s="85"/>
      <c r="GD13" s="85"/>
      <c r="GE13" s="85"/>
      <c r="GF13" s="85"/>
      <c r="GG13" s="85"/>
      <c r="GH13" s="85"/>
      <c r="GI13" s="85"/>
      <c r="GJ13" s="85"/>
      <c r="GK13" s="85"/>
      <c r="GL13" s="85"/>
      <c r="GM13" s="85"/>
      <c r="GN13" s="85"/>
      <c r="GO13" s="85"/>
      <c r="GP13" s="85"/>
      <c r="GQ13" s="85"/>
      <c r="GR13" s="85"/>
      <c r="GS13" s="85"/>
      <c r="GT13" s="85"/>
      <c r="GU13" s="85"/>
      <c r="GV13" s="85"/>
      <c r="GW13" s="85"/>
      <c r="GX13" s="85"/>
      <c r="GY13" s="85"/>
      <c r="GZ13" s="85"/>
      <c r="HA13" s="85"/>
      <c r="HB13" s="85"/>
      <c r="HC13" s="85"/>
      <c r="HD13" s="85"/>
      <c r="HE13" s="85"/>
      <c r="HF13" s="85"/>
      <c r="HG13" s="85"/>
      <c r="HH13" s="85"/>
      <c r="HI13" s="85"/>
      <c r="HJ13" s="85"/>
      <c r="HK13" s="85"/>
      <c r="HL13" s="85"/>
      <c r="HM13" s="85"/>
      <c r="HN13" s="85"/>
      <c r="HO13" s="85"/>
      <c r="HP13" s="85"/>
      <c r="HQ13" s="85"/>
      <c r="HR13" s="85"/>
      <c r="HS13" s="85"/>
      <c r="HT13" s="85"/>
      <c r="HU13" s="85"/>
      <c r="HV13" s="85"/>
      <c r="HW13" s="85"/>
      <c r="HX13" s="85"/>
      <c r="HY13" s="85"/>
      <c r="HZ13" s="85"/>
      <c r="IA13" s="85"/>
      <c r="IB13" s="85"/>
      <c r="IC13" s="85"/>
      <c r="ID13" s="85"/>
      <c r="IE13" s="85"/>
      <c r="IF13" s="85"/>
      <c r="IG13" s="85"/>
      <c r="IH13" s="85"/>
      <c r="II13" s="85"/>
      <c r="IJ13" s="85"/>
      <c r="IK13" s="85"/>
      <c r="IL13" s="85"/>
      <c r="IM13" s="85"/>
      <c r="IN13" s="85"/>
      <c r="IO13" s="85"/>
      <c r="IP13" s="85"/>
      <c r="IQ13" s="85"/>
      <c r="IR13" s="85"/>
      <c r="IS13" s="85"/>
      <c r="IT13" s="85"/>
      <c r="IU13" s="85"/>
      <c r="IV13" s="85"/>
    </row>
    <row r="15" spans="1:256" ht="18">
      <c r="A15" s="1" t="s">
        <v>51</v>
      </c>
      <c r="B15" s="1"/>
      <c r="C15" s="1"/>
      <c r="D15" s="1"/>
      <c r="E15" s="1"/>
      <c r="F15" s="1"/>
      <c r="G15" s="86"/>
      <c r="H15" s="1"/>
      <c r="I15" s="1"/>
      <c r="BA15" s="25"/>
      <c r="BB15" s="25"/>
      <c r="BC15" s="25"/>
      <c r="BD15" s="25"/>
      <c r="BE15" s="25"/>
    </row>
    <row r="16" spans="1:256" ht="14" thickBot="1"/>
    <row r="17" spans="1:53">
      <c r="A17" s="87" t="s">
        <v>52</v>
      </c>
      <c r="B17" s="88"/>
      <c r="C17" s="88"/>
      <c r="D17" s="89"/>
      <c r="E17" s="90" t="s">
        <v>53</v>
      </c>
      <c r="F17" s="91" t="s">
        <v>54</v>
      </c>
      <c r="G17" s="92" t="s">
        <v>55</v>
      </c>
      <c r="H17" s="93"/>
      <c r="I17" s="94" t="s">
        <v>53</v>
      </c>
    </row>
    <row r="18" spans="1:53">
      <c r="A18" s="95" t="s">
        <v>130</v>
      </c>
      <c r="B18" s="96"/>
      <c r="C18" s="96"/>
      <c r="D18" s="97"/>
      <c r="E18" s="98"/>
      <c r="F18" s="99">
        <v>0</v>
      </c>
      <c r="G18" s="100">
        <f>CHOOSE(BA18+1,HSV+PSV,HSV+PSV+Mont,HSV+PSV+Dodavka+Mont,HSV,PSV,Mont,Dodavka,Mont+Dodavka,0)</f>
        <v>0</v>
      </c>
      <c r="H18" s="101"/>
      <c r="I18" s="102">
        <f>E18+F18*G18/100</f>
        <v>0</v>
      </c>
      <c r="BA18">
        <v>0</v>
      </c>
    </row>
    <row r="19" spans="1:53">
      <c r="A19" s="95" t="s">
        <v>131</v>
      </c>
      <c r="B19" s="96"/>
      <c r="C19" s="96"/>
      <c r="D19" s="97"/>
      <c r="E19" s="98"/>
      <c r="F19" s="99">
        <v>0</v>
      </c>
      <c r="G19" s="100">
        <f>CHOOSE(BA19+1,HSV+PSV,HSV+PSV+Mont,HSV+PSV+Dodavka+Mont,HSV,PSV,Mont,Dodavka,Mont+Dodavka,0)</f>
        <v>0</v>
      </c>
      <c r="H19" s="101"/>
      <c r="I19" s="102">
        <f>E19+F19*G19/100</f>
        <v>0</v>
      </c>
      <c r="BA19">
        <v>0</v>
      </c>
    </row>
    <row r="20" spans="1:53" ht="14" thickBot="1">
      <c r="A20" s="47"/>
      <c r="B20" s="103" t="s">
        <v>56</v>
      </c>
      <c r="C20" s="104"/>
      <c r="D20" s="105"/>
      <c r="E20" s="106"/>
      <c r="F20" s="107"/>
      <c r="G20" s="107"/>
      <c r="H20" s="185">
        <f>SUM(I18:I19)</f>
        <v>0</v>
      </c>
      <c r="I20" s="186"/>
    </row>
    <row r="22" spans="1:53">
      <c r="B22" s="85"/>
      <c r="F22" s="108"/>
      <c r="G22" s="109"/>
      <c r="H22" s="109"/>
      <c r="I22" s="110"/>
    </row>
    <row r="23" spans="1:53">
      <c r="F23" s="108"/>
      <c r="G23" s="109"/>
      <c r="H23" s="109"/>
      <c r="I23" s="110"/>
    </row>
    <row r="24" spans="1:53">
      <c r="F24" s="108"/>
      <c r="G24" s="109"/>
      <c r="H24" s="109"/>
      <c r="I24" s="110"/>
    </row>
    <row r="25" spans="1:53">
      <c r="F25" s="108"/>
      <c r="G25" s="109"/>
      <c r="H25" s="109"/>
      <c r="I25" s="110"/>
    </row>
    <row r="26" spans="1:53">
      <c r="F26" s="108"/>
      <c r="G26" s="109"/>
      <c r="H26" s="109"/>
      <c r="I26" s="110"/>
    </row>
    <row r="27" spans="1:53">
      <c r="F27" s="108"/>
      <c r="G27" s="109"/>
      <c r="H27" s="109"/>
      <c r="I27" s="110"/>
    </row>
    <row r="28" spans="1:53">
      <c r="F28" s="108"/>
      <c r="G28" s="109"/>
      <c r="H28" s="109"/>
      <c r="I28" s="110"/>
    </row>
    <row r="29" spans="1:53">
      <c r="F29" s="108"/>
      <c r="G29" s="109"/>
      <c r="H29" s="109"/>
      <c r="I29" s="110"/>
    </row>
    <row r="30" spans="1:53">
      <c r="F30" s="108"/>
      <c r="G30" s="109"/>
      <c r="H30" s="109"/>
      <c r="I30" s="110"/>
    </row>
    <row r="31" spans="1:53">
      <c r="F31" s="108"/>
      <c r="G31" s="109"/>
      <c r="H31" s="109"/>
      <c r="I31" s="110"/>
    </row>
    <row r="32" spans="1:53">
      <c r="F32" s="108"/>
      <c r="G32" s="109"/>
      <c r="H32" s="109"/>
      <c r="I32" s="110"/>
    </row>
    <row r="33" spans="6:9">
      <c r="F33" s="108"/>
      <c r="G33" s="109"/>
      <c r="H33" s="109"/>
      <c r="I33" s="110"/>
    </row>
    <row r="34" spans="6:9">
      <c r="F34" s="108"/>
      <c r="G34" s="109"/>
      <c r="H34" s="109"/>
      <c r="I34" s="110"/>
    </row>
    <row r="35" spans="6:9">
      <c r="F35" s="108"/>
      <c r="G35" s="109"/>
      <c r="H35" s="109"/>
      <c r="I35" s="110"/>
    </row>
    <row r="36" spans="6:9">
      <c r="F36" s="108"/>
      <c r="G36" s="109"/>
      <c r="H36" s="109"/>
      <c r="I36" s="110"/>
    </row>
    <row r="37" spans="6:9">
      <c r="F37" s="108"/>
      <c r="G37" s="109"/>
      <c r="H37" s="109"/>
      <c r="I37" s="110"/>
    </row>
    <row r="38" spans="6:9">
      <c r="F38" s="108"/>
      <c r="G38" s="109"/>
      <c r="H38" s="109"/>
      <c r="I38" s="110"/>
    </row>
    <row r="39" spans="6:9">
      <c r="F39" s="108"/>
      <c r="G39" s="109"/>
      <c r="H39" s="109"/>
      <c r="I39" s="110"/>
    </row>
    <row r="40" spans="6:9">
      <c r="F40" s="108"/>
      <c r="G40" s="109"/>
      <c r="H40" s="109"/>
      <c r="I40" s="110"/>
    </row>
    <row r="41" spans="6:9">
      <c r="F41" s="108"/>
      <c r="G41" s="109"/>
      <c r="H41" s="109"/>
      <c r="I41" s="110"/>
    </row>
    <row r="42" spans="6:9">
      <c r="F42" s="108"/>
      <c r="G42" s="109"/>
      <c r="H42" s="109"/>
      <c r="I42" s="110"/>
    </row>
    <row r="43" spans="6:9">
      <c r="F43" s="108"/>
      <c r="G43" s="109"/>
      <c r="H43" s="109"/>
      <c r="I43" s="110"/>
    </row>
    <row r="44" spans="6:9">
      <c r="F44" s="108"/>
      <c r="G44" s="109"/>
      <c r="H44" s="109"/>
      <c r="I44" s="110"/>
    </row>
    <row r="45" spans="6:9">
      <c r="F45" s="108"/>
      <c r="G45" s="109"/>
      <c r="H45" s="109"/>
      <c r="I45" s="110"/>
    </row>
    <row r="46" spans="6:9">
      <c r="F46" s="108"/>
      <c r="G46" s="109"/>
      <c r="H46" s="109"/>
      <c r="I46" s="110"/>
    </row>
    <row r="47" spans="6:9">
      <c r="F47" s="108"/>
      <c r="G47" s="109"/>
      <c r="H47" s="109"/>
      <c r="I47" s="110"/>
    </row>
    <row r="48" spans="6:9">
      <c r="F48" s="108"/>
      <c r="G48" s="109"/>
      <c r="H48" s="109"/>
      <c r="I48" s="110"/>
    </row>
    <row r="49" spans="6:9">
      <c r="F49" s="108"/>
      <c r="G49" s="109"/>
      <c r="H49" s="109"/>
      <c r="I49" s="110"/>
    </row>
    <row r="50" spans="6:9">
      <c r="F50" s="108"/>
      <c r="G50" s="109"/>
      <c r="H50" s="109"/>
      <c r="I50" s="110"/>
    </row>
    <row r="51" spans="6:9">
      <c r="F51" s="108"/>
      <c r="G51" s="109"/>
      <c r="H51" s="109"/>
      <c r="I51" s="110"/>
    </row>
    <row r="52" spans="6:9">
      <c r="F52" s="108"/>
      <c r="G52" s="109"/>
      <c r="H52" s="109"/>
      <c r="I52" s="110"/>
    </row>
    <row r="53" spans="6:9">
      <c r="F53" s="108"/>
      <c r="G53" s="109"/>
      <c r="H53" s="109"/>
      <c r="I53" s="110"/>
    </row>
    <row r="54" spans="6:9">
      <c r="F54" s="108"/>
      <c r="G54" s="109"/>
      <c r="H54" s="109"/>
      <c r="I54" s="110"/>
    </row>
    <row r="55" spans="6:9">
      <c r="F55" s="108"/>
      <c r="G55" s="109"/>
      <c r="H55" s="109"/>
      <c r="I55" s="110"/>
    </row>
    <row r="56" spans="6:9">
      <c r="F56" s="108"/>
      <c r="G56" s="109"/>
      <c r="H56" s="109"/>
      <c r="I56" s="110"/>
    </row>
    <row r="57" spans="6:9">
      <c r="F57" s="108"/>
      <c r="G57" s="109"/>
      <c r="H57" s="109"/>
      <c r="I57" s="110"/>
    </row>
    <row r="58" spans="6:9">
      <c r="F58" s="108"/>
      <c r="G58" s="109"/>
      <c r="H58" s="109"/>
      <c r="I58" s="110"/>
    </row>
    <row r="59" spans="6:9">
      <c r="F59" s="108"/>
      <c r="G59" s="109"/>
      <c r="H59" s="109"/>
      <c r="I59" s="110"/>
    </row>
    <row r="60" spans="6:9">
      <c r="F60" s="108"/>
      <c r="G60" s="109"/>
      <c r="H60" s="109"/>
      <c r="I60" s="110"/>
    </row>
    <row r="61" spans="6:9">
      <c r="F61" s="108"/>
      <c r="G61" s="109"/>
      <c r="H61" s="109"/>
      <c r="I61" s="110"/>
    </row>
    <row r="62" spans="6:9">
      <c r="F62" s="108"/>
      <c r="G62" s="109"/>
      <c r="H62" s="109"/>
      <c r="I62" s="110"/>
    </row>
    <row r="63" spans="6:9">
      <c r="F63" s="108"/>
      <c r="G63" s="109"/>
      <c r="H63" s="109"/>
      <c r="I63" s="110"/>
    </row>
    <row r="64" spans="6:9">
      <c r="F64" s="108"/>
      <c r="G64" s="109"/>
      <c r="H64" s="109"/>
      <c r="I64" s="110"/>
    </row>
    <row r="65" spans="6:9">
      <c r="F65" s="108"/>
      <c r="G65" s="109"/>
      <c r="H65" s="109"/>
      <c r="I65" s="110"/>
    </row>
    <row r="66" spans="6:9">
      <c r="F66" s="108"/>
      <c r="G66" s="109"/>
      <c r="H66" s="109"/>
      <c r="I66" s="110"/>
    </row>
    <row r="67" spans="6:9">
      <c r="F67" s="108"/>
      <c r="G67" s="109"/>
      <c r="H67" s="109"/>
      <c r="I67" s="110"/>
    </row>
    <row r="68" spans="6:9">
      <c r="F68" s="108"/>
      <c r="G68" s="109"/>
      <c r="H68" s="109"/>
      <c r="I68" s="110"/>
    </row>
    <row r="69" spans="6:9">
      <c r="F69" s="108"/>
      <c r="G69" s="109"/>
      <c r="H69" s="109"/>
      <c r="I69" s="110"/>
    </row>
    <row r="70" spans="6:9">
      <c r="F70" s="108"/>
      <c r="G70" s="109"/>
      <c r="H70" s="109"/>
      <c r="I70" s="110"/>
    </row>
    <row r="71" spans="6:9">
      <c r="F71" s="108"/>
      <c r="G71" s="109"/>
      <c r="H71" s="109"/>
      <c r="I71" s="110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ED032-76F5-4F70-839A-01A2A47B0D27}">
  <sheetPr codeName="List2"/>
  <dimension ref="A1:CZ105"/>
  <sheetViews>
    <sheetView showGridLines="0" showZeros="0" tabSelected="1" topLeftCell="A14" zoomScale="240" zoomScaleNormal="160" workbookViewId="0">
      <selection activeCell="E29" sqref="E29"/>
    </sheetView>
  </sheetViews>
  <sheetFormatPr baseColWidth="10" defaultColWidth="8.83203125" defaultRowHeight="13"/>
  <cols>
    <col min="1" max="1" width="3.83203125" style="111" customWidth="1"/>
    <col min="2" max="2" width="12" style="111" customWidth="1"/>
    <col min="3" max="3" width="40.5" style="111" customWidth="1"/>
    <col min="4" max="4" width="5.5" style="111" customWidth="1"/>
    <col min="5" max="5" width="8.5" style="119" customWidth="1"/>
    <col min="6" max="6" width="9.83203125" style="111" customWidth="1"/>
    <col min="7" max="7" width="13.83203125" style="111" customWidth="1"/>
    <col min="8" max="256" width="9.1640625" style="111"/>
    <col min="257" max="257" width="3.83203125" style="111" customWidth="1"/>
    <col min="258" max="258" width="12" style="111" customWidth="1"/>
    <col min="259" max="259" width="40.5" style="111" customWidth="1"/>
    <col min="260" max="260" width="5.5" style="111" customWidth="1"/>
    <col min="261" max="261" width="8.5" style="111" customWidth="1"/>
    <col min="262" max="262" width="9.83203125" style="111" customWidth="1"/>
    <col min="263" max="263" width="13.83203125" style="111" customWidth="1"/>
    <col min="264" max="512" width="9.1640625" style="111"/>
    <col min="513" max="513" width="3.83203125" style="111" customWidth="1"/>
    <col min="514" max="514" width="12" style="111" customWidth="1"/>
    <col min="515" max="515" width="40.5" style="111" customWidth="1"/>
    <col min="516" max="516" width="5.5" style="111" customWidth="1"/>
    <col min="517" max="517" width="8.5" style="111" customWidth="1"/>
    <col min="518" max="518" width="9.83203125" style="111" customWidth="1"/>
    <col min="519" max="519" width="13.83203125" style="111" customWidth="1"/>
    <col min="520" max="768" width="9.1640625" style="111"/>
    <col min="769" max="769" width="3.83203125" style="111" customWidth="1"/>
    <col min="770" max="770" width="12" style="111" customWidth="1"/>
    <col min="771" max="771" width="40.5" style="111" customWidth="1"/>
    <col min="772" max="772" width="5.5" style="111" customWidth="1"/>
    <col min="773" max="773" width="8.5" style="111" customWidth="1"/>
    <col min="774" max="774" width="9.83203125" style="111" customWidth="1"/>
    <col min="775" max="775" width="13.83203125" style="111" customWidth="1"/>
    <col min="776" max="1024" width="9.1640625" style="111"/>
    <col min="1025" max="1025" width="3.83203125" style="111" customWidth="1"/>
    <col min="1026" max="1026" width="12" style="111" customWidth="1"/>
    <col min="1027" max="1027" width="40.5" style="111" customWidth="1"/>
    <col min="1028" max="1028" width="5.5" style="111" customWidth="1"/>
    <col min="1029" max="1029" width="8.5" style="111" customWidth="1"/>
    <col min="1030" max="1030" width="9.83203125" style="111" customWidth="1"/>
    <col min="1031" max="1031" width="13.83203125" style="111" customWidth="1"/>
    <col min="1032" max="1280" width="9.1640625" style="111"/>
    <col min="1281" max="1281" width="3.83203125" style="111" customWidth="1"/>
    <col min="1282" max="1282" width="12" style="111" customWidth="1"/>
    <col min="1283" max="1283" width="40.5" style="111" customWidth="1"/>
    <col min="1284" max="1284" width="5.5" style="111" customWidth="1"/>
    <col min="1285" max="1285" width="8.5" style="111" customWidth="1"/>
    <col min="1286" max="1286" width="9.83203125" style="111" customWidth="1"/>
    <col min="1287" max="1287" width="13.83203125" style="111" customWidth="1"/>
    <col min="1288" max="1536" width="9.1640625" style="111"/>
    <col min="1537" max="1537" width="3.83203125" style="111" customWidth="1"/>
    <col min="1538" max="1538" width="12" style="111" customWidth="1"/>
    <col min="1539" max="1539" width="40.5" style="111" customWidth="1"/>
    <col min="1540" max="1540" width="5.5" style="111" customWidth="1"/>
    <col min="1541" max="1541" width="8.5" style="111" customWidth="1"/>
    <col min="1542" max="1542" width="9.83203125" style="111" customWidth="1"/>
    <col min="1543" max="1543" width="13.83203125" style="111" customWidth="1"/>
    <col min="1544" max="1792" width="9.1640625" style="111"/>
    <col min="1793" max="1793" width="3.83203125" style="111" customWidth="1"/>
    <col min="1794" max="1794" width="12" style="111" customWidth="1"/>
    <col min="1795" max="1795" width="40.5" style="111" customWidth="1"/>
    <col min="1796" max="1796" width="5.5" style="111" customWidth="1"/>
    <col min="1797" max="1797" width="8.5" style="111" customWidth="1"/>
    <col min="1798" max="1798" width="9.83203125" style="111" customWidth="1"/>
    <col min="1799" max="1799" width="13.83203125" style="111" customWidth="1"/>
    <col min="1800" max="2048" width="9.1640625" style="111"/>
    <col min="2049" max="2049" width="3.83203125" style="111" customWidth="1"/>
    <col min="2050" max="2050" width="12" style="111" customWidth="1"/>
    <col min="2051" max="2051" width="40.5" style="111" customWidth="1"/>
    <col min="2052" max="2052" width="5.5" style="111" customWidth="1"/>
    <col min="2053" max="2053" width="8.5" style="111" customWidth="1"/>
    <col min="2054" max="2054" width="9.83203125" style="111" customWidth="1"/>
    <col min="2055" max="2055" width="13.83203125" style="111" customWidth="1"/>
    <col min="2056" max="2304" width="9.1640625" style="111"/>
    <col min="2305" max="2305" width="3.83203125" style="111" customWidth="1"/>
    <col min="2306" max="2306" width="12" style="111" customWidth="1"/>
    <col min="2307" max="2307" width="40.5" style="111" customWidth="1"/>
    <col min="2308" max="2308" width="5.5" style="111" customWidth="1"/>
    <col min="2309" max="2309" width="8.5" style="111" customWidth="1"/>
    <col min="2310" max="2310" width="9.83203125" style="111" customWidth="1"/>
    <col min="2311" max="2311" width="13.83203125" style="111" customWidth="1"/>
    <col min="2312" max="2560" width="9.1640625" style="111"/>
    <col min="2561" max="2561" width="3.83203125" style="111" customWidth="1"/>
    <col min="2562" max="2562" width="12" style="111" customWidth="1"/>
    <col min="2563" max="2563" width="40.5" style="111" customWidth="1"/>
    <col min="2564" max="2564" width="5.5" style="111" customWidth="1"/>
    <col min="2565" max="2565" width="8.5" style="111" customWidth="1"/>
    <col min="2566" max="2566" width="9.83203125" style="111" customWidth="1"/>
    <col min="2567" max="2567" width="13.83203125" style="111" customWidth="1"/>
    <col min="2568" max="2816" width="9.1640625" style="111"/>
    <col min="2817" max="2817" width="3.83203125" style="111" customWidth="1"/>
    <col min="2818" max="2818" width="12" style="111" customWidth="1"/>
    <col min="2819" max="2819" width="40.5" style="111" customWidth="1"/>
    <col min="2820" max="2820" width="5.5" style="111" customWidth="1"/>
    <col min="2821" max="2821" width="8.5" style="111" customWidth="1"/>
    <col min="2822" max="2822" width="9.83203125" style="111" customWidth="1"/>
    <col min="2823" max="2823" width="13.83203125" style="111" customWidth="1"/>
    <col min="2824" max="3072" width="9.1640625" style="111"/>
    <col min="3073" max="3073" width="3.83203125" style="111" customWidth="1"/>
    <col min="3074" max="3074" width="12" style="111" customWidth="1"/>
    <col min="3075" max="3075" width="40.5" style="111" customWidth="1"/>
    <col min="3076" max="3076" width="5.5" style="111" customWidth="1"/>
    <col min="3077" max="3077" width="8.5" style="111" customWidth="1"/>
    <col min="3078" max="3078" width="9.83203125" style="111" customWidth="1"/>
    <col min="3079" max="3079" width="13.83203125" style="111" customWidth="1"/>
    <col min="3080" max="3328" width="9.1640625" style="111"/>
    <col min="3329" max="3329" width="3.83203125" style="111" customWidth="1"/>
    <col min="3330" max="3330" width="12" style="111" customWidth="1"/>
    <col min="3331" max="3331" width="40.5" style="111" customWidth="1"/>
    <col min="3332" max="3332" width="5.5" style="111" customWidth="1"/>
    <col min="3333" max="3333" width="8.5" style="111" customWidth="1"/>
    <col min="3334" max="3334" width="9.83203125" style="111" customWidth="1"/>
    <col min="3335" max="3335" width="13.83203125" style="111" customWidth="1"/>
    <col min="3336" max="3584" width="9.1640625" style="111"/>
    <col min="3585" max="3585" width="3.83203125" style="111" customWidth="1"/>
    <col min="3586" max="3586" width="12" style="111" customWidth="1"/>
    <col min="3587" max="3587" width="40.5" style="111" customWidth="1"/>
    <col min="3588" max="3588" width="5.5" style="111" customWidth="1"/>
    <col min="3589" max="3589" width="8.5" style="111" customWidth="1"/>
    <col min="3590" max="3590" width="9.83203125" style="111" customWidth="1"/>
    <col min="3591" max="3591" width="13.83203125" style="111" customWidth="1"/>
    <col min="3592" max="3840" width="9.1640625" style="111"/>
    <col min="3841" max="3841" width="3.83203125" style="111" customWidth="1"/>
    <col min="3842" max="3842" width="12" style="111" customWidth="1"/>
    <col min="3843" max="3843" width="40.5" style="111" customWidth="1"/>
    <col min="3844" max="3844" width="5.5" style="111" customWidth="1"/>
    <col min="3845" max="3845" width="8.5" style="111" customWidth="1"/>
    <col min="3846" max="3846" width="9.83203125" style="111" customWidth="1"/>
    <col min="3847" max="3847" width="13.83203125" style="111" customWidth="1"/>
    <col min="3848" max="4096" width="9.1640625" style="111"/>
    <col min="4097" max="4097" width="3.83203125" style="111" customWidth="1"/>
    <col min="4098" max="4098" width="12" style="111" customWidth="1"/>
    <col min="4099" max="4099" width="40.5" style="111" customWidth="1"/>
    <col min="4100" max="4100" width="5.5" style="111" customWidth="1"/>
    <col min="4101" max="4101" width="8.5" style="111" customWidth="1"/>
    <col min="4102" max="4102" width="9.83203125" style="111" customWidth="1"/>
    <col min="4103" max="4103" width="13.83203125" style="111" customWidth="1"/>
    <col min="4104" max="4352" width="9.1640625" style="111"/>
    <col min="4353" max="4353" width="3.83203125" style="111" customWidth="1"/>
    <col min="4354" max="4354" width="12" style="111" customWidth="1"/>
    <col min="4355" max="4355" width="40.5" style="111" customWidth="1"/>
    <col min="4356" max="4356" width="5.5" style="111" customWidth="1"/>
    <col min="4357" max="4357" width="8.5" style="111" customWidth="1"/>
    <col min="4358" max="4358" width="9.83203125" style="111" customWidth="1"/>
    <col min="4359" max="4359" width="13.83203125" style="111" customWidth="1"/>
    <col min="4360" max="4608" width="9.1640625" style="111"/>
    <col min="4609" max="4609" width="3.83203125" style="111" customWidth="1"/>
    <col min="4610" max="4610" width="12" style="111" customWidth="1"/>
    <col min="4611" max="4611" width="40.5" style="111" customWidth="1"/>
    <col min="4612" max="4612" width="5.5" style="111" customWidth="1"/>
    <col min="4613" max="4613" width="8.5" style="111" customWidth="1"/>
    <col min="4614" max="4614" width="9.83203125" style="111" customWidth="1"/>
    <col min="4615" max="4615" width="13.83203125" style="111" customWidth="1"/>
    <col min="4616" max="4864" width="9.1640625" style="111"/>
    <col min="4865" max="4865" width="3.83203125" style="111" customWidth="1"/>
    <col min="4866" max="4866" width="12" style="111" customWidth="1"/>
    <col min="4867" max="4867" width="40.5" style="111" customWidth="1"/>
    <col min="4868" max="4868" width="5.5" style="111" customWidth="1"/>
    <col min="4869" max="4869" width="8.5" style="111" customWidth="1"/>
    <col min="4870" max="4870" width="9.83203125" style="111" customWidth="1"/>
    <col min="4871" max="4871" width="13.83203125" style="111" customWidth="1"/>
    <col min="4872" max="5120" width="9.1640625" style="111"/>
    <col min="5121" max="5121" width="3.83203125" style="111" customWidth="1"/>
    <col min="5122" max="5122" width="12" style="111" customWidth="1"/>
    <col min="5123" max="5123" width="40.5" style="111" customWidth="1"/>
    <col min="5124" max="5124" width="5.5" style="111" customWidth="1"/>
    <col min="5125" max="5125" width="8.5" style="111" customWidth="1"/>
    <col min="5126" max="5126" width="9.83203125" style="111" customWidth="1"/>
    <col min="5127" max="5127" width="13.83203125" style="111" customWidth="1"/>
    <col min="5128" max="5376" width="9.1640625" style="111"/>
    <col min="5377" max="5377" width="3.83203125" style="111" customWidth="1"/>
    <col min="5378" max="5378" width="12" style="111" customWidth="1"/>
    <col min="5379" max="5379" width="40.5" style="111" customWidth="1"/>
    <col min="5380" max="5380" width="5.5" style="111" customWidth="1"/>
    <col min="5381" max="5381" width="8.5" style="111" customWidth="1"/>
    <col min="5382" max="5382" width="9.83203125" style="111" customWidth="1"/>
    <col min="5383" max="5383" width="13.83203125" style="111" customWidth="1"/>
    <col min="5384" max="5632" width="9.1640625" style="111"/>
    <col min="5633" max="5633" width="3.83203125" style="111" customWidth="1"/>
    <col min="5634" max="5634" width="12" style="111" customWidth="1"/>
    <col min="5635" max="5635" width="40.5" style="111" customWidth="1"/>
    <col min="5636" max="5636" width="5.5" style="111" customWidth="1"/>
    <col min="5637" max="5637" width="8.5" style="111" customWidth="1"/>
    <col min="5638" max="5638" width="9.83203125" style="111" customWidth="1"/>
    <col min="5639" max="5639" width="13.83203125" style="111" customWidth="1"/>
    <col min="5640" max="5888" width="9.1640625" style="111"/>
    <col min="5889" max="5889" width="3.83203125" style="111" customWidth="1"/>
    <col min="5890" max="5890" width="12" style="111" customWidth="1"/>
    <col min="5891" max="5891" width="40.5" style="111" customWidth="1"/>
    <col min="5892" max="5892" width="5.5" style="111" customWidth="1"/>
    <col min="5893" max="5893" width="8.5" style="111" customWidth="1"/>
    <col min="5894" max="5894" width="9.83203125" style="111" customWidth="1"/>
    <col min="5895" max="5895" width="13.83203125" style="111" customWidth="1"/>
    <col min="5896" max="6144" width="9.1640625" style="111"/>
    <col min="6145" max="6145" width="3.83203125" style="111" customWidth="1"/>
    <col min="6146" max="6146" width="12" style="111" customWidth="1"/>
    <col min="6147" max="6147" width="40.5" style="111" customWidth="1"/>
    <col min="6148" max="6148" width="5.5" style="111" customWidth="1"/>
    <col min="6149" max="6149" width="8.5" style="111" customWidth="1"/>
    <col min="6150" max="6150" width="9.83203125" style="111" customWidth="1"/>
    <col min="6151" max="6151" width="13.83203125" style="111" customWidth="1"/>
    <col min="6152" max="6400" width="9.1640625" style="111"/>
    <col min="6401" max="6401" width="3.83203125" style="111" customWidth="1"/>
    <col min="6402" max="6402" width="12" style="111" customWidth="1"/>
    <col min="6403" max="6403" width="40.5" style="111" customWidth="1"/>
    <col min="6404" max="6404" width="5.5" style="111" customWidth="1"/>
    <col min="6405" max="6405" width="8.5" style="111" customWidth="1"/>
    <col min="6406" max="6406" width="9.83203125" style="111" customWidth="1"/>
    <col min="6407" max="6407" width="13.83203125" style="111" customWidth="1"/>
    <col min="6408" max="6656" width="9.1640625" style="111"/>
    <col min="6657" max="6657" width="3.83203125" style="111" customWidth="1"/>
    <col min="6658" max="6658" width="12" style="111" customWidth="1"/>
    <col min="6659" max="6659" width="40.5" style="111" customWidth="1"/>
    <col min="6660" max="6660" width="5.5" style="111" customWidth="1"/>
    <col min="6661" max="6661" width="8.5" style="111" customWidth="1"/>
    <col min="6662" max="6662" width="9.83203125" style="111" customWidth="1"/>
    <col min="6663" max="6663" width="13.83203125" style="111" customWidth="1"/>
    <col min="6664" max="6912" width="9.1640625" style="111"/>
    <col min="6913" max="6913" width="3.83203125" style="111" customWidth="1"/>
    <col min="6914" max="6914" width="12" style="111" customWidth="1"/>
    <col min="6915" max="6915" width="40.5" style="111" customWidth="1"/>
    <col min="6916" max="6916" width="5.5" style="111" customWidth="1"/>
    <col min="6917" max="6917" width="8.5" style="111" customWidth="1"/>
    <col min="6918" max="6918" width="9.83203125" style="111" customWidth="1"/>
    <col min="6919" max="6919" width="13.83203125" style="111" customWidth="1"/>
    <col min="6920" max="7168" width="9.1640625" style="111"/>
    <col min="7169" max="7169" width="3.83203125" style="111" customWidth="1"/>
    <col min="7170" max="7170" width="12" style="111" customWidth="1"/>
    <col min="7171" max="7171" width="40.5" style="111" customWidth="1"/>
    <col min="7172" max="7172" width="5.5" style="111" customWidth="1"/>
    <col min="7173" max="7173" width="8.5" style="111" customWidth="1"/>
    <col min="7174" max="7174" width="9.83203125" style="111" customWidth="1"/>
    <col min="7175" max="7175" width="13.83203125" style="111" customWidth="1"/>
    <col min="7176" max="7424" width="9.1640625" style="111"/>
    <col min="7425" max="7425" width="3.83203125" style="111" customWidth="1"/>
    <col min="7426" max="7426" width="12" style="111" customWidth="1"/>
    <col min="7427" max="7427" width="40.5" style="111" customWidth="1"/>
    <col min="7428" max="7428" width="5.5" style="111" customWidth="1"/>
    <col min="7429" max="7429" width="8.5" style="111" customWidth="1"/>
    <col min="7430" max="7430" width="9.83203125" style="111" customWidth="1"/>
    <col min="7431" max="7431" width="13.83203125" style="111" customWidth="1"/>
    <col min="7432" max="7680" width="9.1640625" style="111"/>
    <col min="7681" max="7681" width="3.83203125" style="111" customWidth="1"/>
    <col min="7682" max="7682" width="12" style="111" customWidth="1"/>
    <col min="7683" max="7683" width="40.5" style="111" customWidth="1"/>
    <col min="7684" max="7684" width="5.5" style="111" customWidth="1"/>
    <col min="7685" max="7685" width="8.5" style="111" customWidth="1"/>
    <col min="7686" max="7686" width="9.83203125" style="111" customWidth="1"/>
    <col min="7687" max="7687" width="13.83203125" style="111" customWidth="1"/>
    <col min="7688" max="7936" width="9.1640625" style="111"/>
    <col min="7937" max="7937" width="3.83203125" style="111" customWidth="1"/>
    <col min="7938" max="7938" width="12" style="111" customWidth="1"/>
    <col min="7939" max="7939" width="40.5" style="111" customWidth="1"/>
    <col min="7940" max="7940" width="5.5" style="111" customWidth="1"/>
    <col min="7941" max="7941" width="8.5" style="111" customWidth="1"/>
    <col min="7942" max="7942" width="9.83203125" style="111" customWidth="1"/>
    <col min="7943" max="7943" width="13.83203125" style="111" customWidth="1"/>
    <col min="7944" max="8192" width="9.1640625" style="111"/>
    <col min="8193" max="8193" width="3.83203125" style="111" customWidth="1"/>
    <col min="8194" max="8194" width="12" style="111" customWidth="1"/>
    <col min="8195" max="8195" width="40.5" style="111" customWidth="1"/>
    <col min="8196" max="8196" width="5.5" style="111" customWidth="1"/>
    <col min="8197" max="8197" width="8.5" style="111" customWidth="1"/>
    <col min="8198" max="8198" width="9.83203125" style="111" customWidth="1"/>
    <col min="8199" max="8199" width="13.83203125" style="111" customWidth="1"/>
    <col min="8200" max="8448" width="9.1640625" style="111"/>
    <col min="8449" max="8449" width="3.83203125" style="111" customWidth="1"/>
    <col min="8450" max="8450" width="12" style="111" customWidth="1"/>
    <col min="8451" max="8451" width="40.5" style="111" customWidth="1"/>
    <col min="8452" max="8452" width="5.5" style="111" customWidth="1"/>
    <col min="8453" max="8453" width="8.5" style="111" customWidth="1"/>
    <col min="8454" max="8454" width="9.83203125" style="111" customWidth="1"/>
    <col min="8455" max="8455" width="13.83203125" style="111" customWidth="1"/>
    <col min="8456" max="8704" width="9.1640625" style="111"/>
    <col min="8705" max="8705" width="3.83203125" style="111" customWidth="1"/>
    <col min="8706" max="8706" width="12" style="111" customWidth="1"/>
    <col min="8707" max="8707" width="40.5" style="111" customWidth="1"/>
    <col min="8708" max="8708" width="5.5" style="111" customWidth="1"/>
    <col min="8709" max="8709" width="8.5" style="111" customWidth="1"/>
    <col min="8710" max="8710" width="9.83203125" style="111" customWidth="1"/>
    <col min="8711" max="8711" width="13.83203125" style="111" customWidth="1"/>
    <col min="8712" max="8960" width="9.1640625" style="111"/>
    <col min="8961" max="8961" width="3.83203125" style="111" customWidth="1"/>
    <col min="8962" max="8962" width="12" style="111" customWidth="1"/>
    <col min="8963" max="8963" width="40.5" style="111" customWidth="1"/>
    <col min="8964" max="8964" width="5.5" style="111" customWidth="1"/>
    <col min="8965" max="8965" width="8.5" style="111" customWidth="1"/>
    <col min="8966" max="8966" width="9.83203125" style="111" customWidth="1"/>
    <col min="8967" max="8967" width="13.83203125" style="111" customWidth="1"/>
    <col min="8968" max="9216" width="9.1640625" style="111"/>
    <col min="9217" max="9217" width="3.83203125" style="111" customWidth="1"/>
    <col min="9218" max="9218" width="12" style="111" customWidth="1"/>
    <col min="9219" max="9219" width="40.5" style="111" customWidth="1"/>
    <col min="9220" max="9220" width="5.5" style="111" customWidth="1"/>
    <col min="9221" max="9221" width="8.5" style="111" customWidth="1"/>
    <col min="9222" max="9222" width="9.83203125" style="111" customWidth="1"/>
    <col min="9223" max="9223" width="13.83203125" style="111" customWidth="1"/>
    <col min="9224" max="9472" width="9.1640625" style="111"/>
    <col min="9473" max="9473" width="3.83203125" style="111" customWidth="1"/>
    <col min="9474" max="9474" width="12" style="111" customWidth="1"/>
    <col min="9475" max="9475" width="40.5" style="111" customWidth="1"/>
    <col min="9476" max="9476" width="5.5" style="111" customWidth="1"/>
    <col min="9477" max="9477" width="8.5" style="111" customWidth="1"/>
    <col min="9478" max="9478" width="9.83203125" style="111" customWidth="1"/>
    <col min="9479" max="9479" width="13.83203125" style="111" customWidth="1"/>
    <col min="9480" max="9728" width="9.1640625" style="111"/>
    <col min="9729" max="9729" width="3.83203125" style="111" customWidth="1"/>
    <col min="9730" max="9730" width="12" style="111" customWidth="1"/>
    <col min="9731" max="9731" width="40.5" style="111" customWidth="1"/>
    <col min="9732" max="9732" width="5.5" style="111" customWidth="1"/>
    <col min="9733" max="9733" width="8.5" style="111" customWidth="1"/>
    <col min="9734" max="9734" width="9.83203125" style="111" customWidth="1"/>
    <col min="9735" max="9735" width="13.83203125" style="111" customWidth="1"/>
    <col min="9736" max="9984" width="9.1640625" style="111"/>
    <col min="9985" max="9985" width="3.83203125" style="111" customWidth="1"/>
    <col min="9986" max="9986" width="12" style="111" customWidth="1"/>
    <col min="9987" max="9987" width="40.5" style="111" customWidth="1"/>
    <col min="9988" max="9988" width="5.5" style="111" customWidth="1"/>
    <col min="9989" max="9989" width="8.5" style="111" customWidth="1"/>
    <col min="9990" max="9990" width="9.83203125" style="111" customWidth="1"/>
    <col min="9991" max="9991" width="13.83203125" style="111" customWidth="1"/>
    <col min="9992" max="10240" width="9.1640625" style="111"/>
    <col min="10241" max="10241" width="3.83203125" style="111" customWidth="1"/>
    <col min="10242" max="10242" width="12" style="111" customWidth="1"/>
    <col min="10243" max="10243" width="40.5" style="111" customWidth="1"/>
    <col min="10244" max="10244" width="5.5" style="111" customWidth="1"/>
    <col min="10245" max="10245" width="8.5" style="111" customWidth="1"/>
    <col min="10246" max="10246" width="9.83203125" style="111" customWidth="1"/>
    <col min="10247" max="10247" width="13.83203125" style="111" customWidth="1"/>
    <col min="10248" max="10496" width="9.1640625" style="111"/>
    <col min="10497" max="10497" width="3.83203125" style="111" customWidth="1"/>
    <col min="10498" max="10498" width="12" style="111" customWidth="1"/>
    <col min="10499" max="10499" width="40.5" style="111" customWidth="1"/>
    <col min="10500" max="10500" width="5.5" style="111" customWidth="1"/>
    <col min="10501" max="10501" width="8.5" style="111" customWidth="1"/>
    <col min="10502" max="10502" width="9.83203125" style="111" customWidth="1"/>
    <col min="10503" max="10503" width="13.83203125" style="111" customWidth="1"/>
    <col min="10504" max="10752" width="9.1640625" style="111"/>
    <col min="10753" max="10753" width="3.83203125" style="111" customWidth="1"/>
    <col min="10754" max="10754" width="12" style="111" customWidth="1"/>
    <col min="10755" max="10755" width="40.5" style="111" customWidth="1"/>
    <col min="10756" max="10756" width="5.5" style="111" customWidth="1"/>
    <col min="10757" max="10757" width="8.5" style="111" customWidth="1"/>
    <col min="10758" max="10758" width="9.83203125" style="111" customWidth="1"/>
    <col min="10759" max="10759" width="13.83203125" style="111" customWidth="1"/>
    <col min="10760" max="11008" width="9.1640625" style="111"/>
    <col min="11009" max="11009" width="3.83203125" style="111" customWidth="1"/>
    <col min="11010" max="11010" width="12" style="111" customWidth="1"/>
    <col min="11011" max="11011" width="40.5" style="111" customWidth="1"/>
    <col min="11012" max="11012" width="5.5" style="111" customWidth="1"/>
    <col min="11013" max="11013" width="8.5" style="111" customWidth="1"/>
    <col min="11014" max="11014" width="9.83203125" style="111" customWidth="1"/>
    <col min="11015" max="11015" width="13.83203125" style="111" customWidth="1"/>
    <col min="11016" max="11264" width="9.1640625" style="111"/>
    <col min="11265" max="11265" width="3.83203125" style="111" customWidth="1"/>
    <col min="11266" max="11266" width="12" style="111" customWidth="1"/>
    <col min="11267" max="11267" width="40.5" style="111" customWidth="1"/>
    <col min="11268" max="11268" width="5.5" style="111" customWidth="1"/>
    <col min="11269" max="11269" width="8.5" style="111" customWidth="1"/>
    <col min="11270" max="11270" width="9.83203125" style="111" customWidth="1"/>
    <col min="11271" max="11271" width="13.83203125" style="111" customWidth="1"/>
    <col min="11272" max="11520" width="9.1640625" style="111"/>
    <col min="11521" max="11521" width="3.83203125" style="111" customWidth="1"/>
    <col min="11522" max="11522" width="12" style="111" customWidth="1"/>
    <col min="11523" max="11523" width="40.5" style="111" customWidth="1"/>
    <col min="11524" max="11524" width="5.5" style="111" customWidth="1"/>
    <col min="11525" max="11525" width="8.5" style="111" customWidth="1"/>
    <col min="11526" max="11526" width="9.83203125" style="111" customWidth="1"/>
    <col min="11527" max="11527" width="13.83203125" style="111" customWidth="1"/>
    <col min="11528" max="11776" width="9.1640625" style="111"/>
    <col min="11777" max="11777" width="3.83203125" style="111" customWidth="1"/>
    <col min="11778" max="11778" width="12" style="111" customWidth="1"/>
    <col min="11779" max="11779" width="40.5" style="111" customWidth="1"/>
    <col min="11780" max="11780" width="5.5" style="111" customWidth="1"/>
    <col min="11781" max="11781" width="8.5" style="111" customWidth="1"/>
    <col min="11782" max="11782" width="9.83203125" style="111" customWidth="1"/>
    <col min="11783" max="11783" width="13.83203125" style="111" customWidth="1"/>
    <col min="11784" max="12032" width="9.1640625" style="111"/>
    <col min="12033" max="12033" width="3.83203125" style="111" customWidth="1"/>
    <col min="12034" max="12034" width="12" style="111" customWidth="1"/>
    <col min="12035" max="12035" width="40.5" style="111" customWidth="1"/>
    <col min="12036" max="12036" width="5.5" style="111" customWidth="1"/>
    <col min="12037" max="12037" width="8.5" style="111" customWidth="1"/>
    <col min="12038" max="12038" width="9.83203125" style="111" customWidth="1"/>
    <col min="12039" max="12039" width="13.83203125" style="111" customWidth="1"/>
    <col min="12040" max="12288" width="9.1640625" style="111"/>
    <col min="12289" max="12289" width="3.83203125" style="111" customWidth="1"/>
    <col min="12290" max="12290" width="12" style="111" customWidth="1"/>
    <col min="12291" max="12291" width="40.5" style="111" customWidth="1"/>
    <col min="12292" max="12292" width="5.5" style="111" customWidth="1"/>
    <col min="12293" max="12293" width="8.5" style="111" customWidth="1"/>
    <col min="12294" max="12294" width="9.83203125" style="111" customWidth="1"/>
    <col min="12295" max="12295" width="13.83203125" style="111" customWidth="1"/>
    <col min="12296" max="12544" width="9.1640625" style="111"/>
    <col min="12545" max="12545" width="3.83203125" style="111" customWidth="1"/>
    <col min="12546" max="12546" width="12" style="111" customWidth="1"/>
    <col min="12547" max="12547" width="40.5" style="111" customWidth="1"/>
    <col min="12548" max="12548" width="5.5" style="111" customWidth="1"/>
    <col min="12549" max="12549" width="8.5" style="111" customWidth="1"/>
    <col min="12550" max="12550" width="9.83203125" style="111" customWidth="1"/>
    <col min="12551" max="12551" width="13.83203125" style="111" customWidth="1"/>
    <col min="12552" max="12800" width="9.1640625" style="111"/>
    <col min="12801" max="12801" width="3.83203125" style="111" customWidth="1"/>
    <col min="12802" max="12802" width="12" style="111" customWidth="1"/>
    <col min="12803" max="12803" width="40.5" style="111" customWidth="1"/>
    <col min="12804" max="12804" width="5.5" style="111" customWidth="1"/>
    <col min="12805" max="12805" width="8.5" style="111" customWidth="1"/>
    <col min="12806" max="12806" width="9.83203125" style="111" customWidth="1"/>
    <col min="12807" max="12807" width="13.83203125" style="111" customWidth="1"/>
    <col min="12808" max="13056" width="9.1640625" style="111"/>
    <col min="13057" max="13057" width="3.83203125" style="111" customWidth="1"/>
    <col min="13058" max="13058" width="12" style="111" customWidth="1"/>
    <col min="13059" max="13059" width="40.5" style="111" customWidth="1"/>
    <col min="13060" max="13060" width="5.5" style="111" customWidth="1"/>
    <col min="13061" max="13061" width="8.5" style="111" customWidth="1"/>
    <col min="13062" max="13062" width="9.83203125" style="111" customWidth="1"/>
    <col min="13063" max="13063" width="13.83203125" style="111" customWidth="1"/>
    <col min="13064" max="13312" width="9.1640625" style="111"/>
    <col min="13313" max="13313" width="3.83203125" style="111" customWidth="1"/>
    <col min="13314" max="13314" width="12" style="111" customWidth="1"/>
    <col min="13315" max="13315" width="40.5" style="111" customWidth="1"/>
    <col min="13316" max="13316" width="5.5" style="111" customWidth="1"/>
    <col min="13317" max="13317" width="8.5" style="111" customWidth="1"/>
    <col min="13318" max="13318" width="9.83203125" style="111" customWidth="1"/>
    <col min="13319" max="13319" width="13.83203125" style="111" customWidth="1"/>
    <col min="13320" max="13568" width="9.1640625" style="111"/>
    <col min="13569" max="13569" width="3.83203125" style="111" customWidth="1"/>
    <col min="13570" max="13570" width="12" style="111" customWidth="1"/>
    <col min="13571" max="13571" width="40.5" style="111" customWidth="1"/>
    <col min="13572" max="13572" width="5.5" style="111" customWidth="1"/>
    <col min="13573" max="13573" width="8.5" style="111" customWidth="1"/>
    <col min="13574" max="13574" width="9.83203125" style="111" customWidth="1"/>
    <col min="13575" max="13575" width="13.83203125" style="111" customWidth="1"/>
    <col min="13576" max="13824" width="9.1640625" style="111"/>
    <col min="13825" max="13825" width="3.83203125" style="111" customWidth="1"/>
    <col min="13826" max="13826" width="12" style="111" customWidth="1"/>
    <col min="13827" max="13827" width="40.5" style="111" customWidth="1"/>
    <col min="13828" max="13828" width="5.5" style="111" customWidth="1"/>
    <col min="13829" max="13829" width="8.5" style="111" customWidth="1"/>
    <col min="13830" max="13830" width="9.83203125" style="111" customWidth="1"/>
    <col min="13831" max="13831" width="13.83203125" style="111" customWidth="1"/>
    <col min="13832" max="14080" width="9.1640625" style="111"/>
    <col min="14081" max="14081" width="3.83203125" style="111" customWidth="1"/>
    <col min="14082" max="14082" width="12" style="111" customWidth="1"/>
    <col min="14083" max="14083" width="40.5" style="111" customWidth="1"/>
    <col min="14084" max="14084" width="5.5" style="111" customWidth="1"/>
    <col min="14085" max="14085" width="8.5" style="111" customWidth="1"/>
    <col min="14086" max="14086" width="9.83203125" style="111" customWidth="1"/>
    <col min="14087" max="14087" width="13.83203125" style="111" customWidth="1"/>
    <col min="14088" max="14336" width="9.1640625" style="111"/>
    <col min="14337" max="14337" width="3.83203125" style="111" customWidth="1"/>
    <col min="14338" max="14338" width="12" style="111" customWidth="1"/>
    <col min="14339" max="14339" width="40.5" style="111" customWidth="1"/>
    <col min="14340" max="14340" width="5.5" style="111" customWidth="1"/>
    <col min="14341" max="14341" width="8.5" style="111" customWidth="1"/>
    <col min="14342" max="14342" width="9.83203125" style="111" customWidth="1"/>
    <col min="14343" max="14343" width="13.83203125" style="111" customWidth="1"/>
    <col min="14344" max="14592" width="9.1640625" style="111"/>
    <col min="14593" max="14593" width="3.83203125" style="111" customWidth="1"/>
    <col min="14594" max="14594" width="12" style="111" customWidth="1"/>
    <col min="14595" max="14595" width="40.5" style="111" customWidth="1"/>
    <col min="14596" max="14596" width="5.5" style="111" customWidth="1"/>
    <col min="14597" max="14597" width="8.5" style="111" customWidth="1"/>
    <col min="14598" max="14598" width="9.83203125" style="111" customWidth="1"/>
    <col min="14599" max="14599" width="13.83203125" style="111" customWidth="1"/>
    <col min="14600" max="14848" width="9.1640625" style="111"/>
    <col min="14849" max="14849" width="3.83203125" style="111" customWidth="1"/>
    <col min="14850" max="14850" width="12" style="111" customWidth="1"/>
    <col min="14851" max="14851" width="40.5" style="111" customWidth="1"/>
    <col min="14852" max="14852" width="5.5" style="111" customWidth="1"/>
    <col min="14853" max="14853" width="8.5" style="111" customWidth="1"/>
    <col min="14854" max="14854" width="9.83203125" style="111" customWidth="1"/>
    <col min="14855" max="14855" width="13.83203125" style="111" customWidth="1"/>
    <col min="14856" max="15104" width="9.1640625" style="111"/>
    <col min="15105" max="15105" width="3.83203125" style="111" customWidth="1"/>
    <col min="15106" max="15106" width="12" style="111" customWidth="1"/>
    <col min="15107" max="15107" width="40.5" style="111" customWidth="1"/>
    <col min="15108" max="15108" width="5.5" style="111" customWidth="1"/>
    <col min="15109" max="15109" width="8.5" style="111" customWidth="1"/>
    <col min="15110" max="15110" width="9.83203125" style="111" customWidth="1"/>
    <col min="15111" max="15111" width="13.83203125" style="111" customWidth="1"/>
    <col min="15112" max="15360" width="9.1640625" style="111"/>
    <col min="15361" max="15361" width="3.83203125" style="111" customWidth="1"/>
    <col min="15362" max="15362" width="12" style="111" customWidth="1"/>
    <col min="15363" max="15363" width="40.5" style="111" customWidth="1"/>
    <col min="15364" max="15364" width="5.5" style="111" customWidth="1"/>
    <col min="15365" max="15365" width="8.5" style="111" customWidth="1"/>
    <col min="15366" max="15366" width="9.83203125" style="111" customWidth="1"/>
    <col min="15367" max="15367" width="13.83203125" style="111" customWidth="1"/>
    <col min="15368" max="15616" width="9.1640625" style="111"/>
    <col min="15617" max="15617" width="3.83203125" style="111" customWidth="1"/>
    <col min="15618" max="15618" width="12" style="111" customWidth="1"/>
    <col min="15619" max="15619" width="40.5" style="111" customWidth="1"/>
    <col min="15620" max="15620" width="5.5" style="111" customWidth="1"/>
    <col min="15621" max="15621" width="8.5" style="111" customWidth="1"/>
    <col min="15622" max="15622" width="9.83203125" style="111" customWidth="1"/>
    <col min="15623" max="15623" width="13.83203125" style="111" customWidth="1"/>
    <col min="15624" max="15872" width="9.1640625" style="111"/>
    <col min="15873" max="15873" width="3.83203125" style="111" customWidth="1"/>
    <col min="15874" max="15874" width="12" style="111" customWidth="1"/>
    <col min="15875" max="15875" width="40.5" style="111" customWidth="1"/>
    <col min="15876" max="15876" width="5.5" style="111" customWidth="1"/>
    <col min="15877" max="15877" width="8.5" style="111" customWidth="1"/>
    <col min="15878" max="15878" width="9.83203125" style="111" customWidth="1"/>
    <col min="15879" max="15879" width="13.83203125" style="111" customWidth="1"/>
    <col min="15880" max="16128" width="9.1640625" style="111"/>
    <col min="16129" max="16129" width="3.83203125" style="111" customWidth="1"/>
    <col min="16130" max="16130" width="12" style="111" customWidth="1"/>
    <col min="16131" max="16131" width="40.5" style="111" customWidth="1"/>
    <col min="16132" max="16132" width="5.5" style="111" customWidth="1"/>
    <col min="16133" max="16133" width="8.5" style="111" customWidth="1"/>
    <col min="16134" max="16134" width="9.83203125" style="111" customWidth="1"/>
    <col min="16135" max="16135" width="13.83203125" style="111" customWidth="1"/>
    <col min="16136" max="16384" width="9.1640625" style="111"/>
  </cols>
  <sheetData>
    <row r="1" spans="1:104" ht="16">
      <c r="A1" s="189" t="s">
        <v>57</v>
      </c>
      <c r="B1" s="189"/>
      <c r="C1" s="189"/>
      <c r="D1" s="189"/>
      <c r="E1" s="189"/>
      <c r="F1" s="189"/>
      <c r="G1" s="189"/>
    </row>
    <row r="2" spans="1:104" ht="14" thickBot="1">
      <c r="B2" s="112"/>
      <c r="C2" s="113"/>
      <c r="D2" s="113"/>
      <c r="E2" s="114"/>
      <c r="F2" s="113"/>
      <c r="G2" s="113"/>
    </row>
    <row r="3" spans="1:104" ht="14" thickTop="1">
      <c r="A3" s="179" t="s">
        <v>5</v>
      </c>
      <c r="B3" s="180"/>
      <c r="C3" s="63" t="str">
        <f>CONCATENATE(cislostavby," ",nazevstavby)</f>
        <v xml:space="preserve"> 230050-OPRAVA KOMUNIKACE Poplužní ul., Budyně n.O.</v>
      </c>
      <c r="D3" s="64"/>
      <c r="E3" s="115"/>
      <c r="F3" s="116">
        <f>Rekapitulace!H1</f>
        <v>0</v>
      </c>
      <c r="G3" s="117"/>
    </row>
    <row r="4" spans="1:104" ht="14" thickBot="1">
      <c r="A4" s="190" t="s">
        <v>1</v>
      </c>
      <c r="B4" s="182"/>
      <c r="C4" s="68" t="str">
        <f>CONCATENATE(cisloobjektu," ",nazevobjektu)</f>
        <v xml:space="preserve"> Oprava vozovky s parkovacími stáními</v>
      </c>
      <c r="D4" s="69"/>
      <c r="E4" s="191"/>
      <c r="F4" s="191"/>
      <c r="G4" s="192"/>
    </row>
    <row r="5" spans="1:104" ht="14" thickTop="1">
      <c r="A5" s="118"/>
    </row>
    <row r="6" spans="1:104">
      <c r="A6" s="120" t="s">
        <v>58</v>
      </c>
      <c r="B6" s="121" t="s">
        <v>59</v>
      </c>
      <c r="C6" s="121" t="s">
        <v>60</v>
      </c>
      <c r="D6" s="121" t="s">
        <v>61</v>
      </c>
      <c r="E6" s="121" t="s">
        <v>62</v>
      </c>
      <c r="F6" s="121" t="s">
        <v>63</v>
      </c>
      <c r="G6" s="122" t="s">
        <v>64</v>
      </c>
    </row>
    <row r="7" spans="1:104">
      <c r="A7" s="123" t="s">
        <v>65</v>
      </c>
      <c r="B7" s="156" t="s">
        <v>66</v>
      </c>
      <c r="C7" s="157" t="s">
        <v>67</v>
      </c>
      <c r="D7" s="143"/>
      <c r="E7" s="158"/>
      <c r="F7" s="164"/>
      <c r="G7" s="165"/>
      <c r="O7" s="129">
        <v>1</v>
      </c>
    </row>
    <row r="8" spans="1:104">
      <c r="A8" s="130">
        <v>1</v>
      </c>
      <c r="B8" s="144" t="s">
        <v>72</v>
      </c>
      <c r="C8" s="145" t="s">
        <v>73</v>
      </c>
      <c r="D8" s="146" t="s">
        <v>74</v>
      </c>
      <c r="E8" s="147">
        <v>12</v>
      </c>
      <c r="F8" s="166">
        <v>0</v>
      </c>
      <c r="G8" s="167">
        <f>E8*F8</f>
        <v>0</v>
      </c>
      <c r="O8" s="129">
        <v>2</v>
      </c>
      <c r="AA8" s="111">
        <v>12</v>
      </c>
      <c r="AB8" s="111">
        <v>0</v>
      </c>
      <c r="AC8" s="111">
        <v>1</v>
      </c>
      <c r="AZ8" s="111">
        <v>1</v>
      </c>
      <c r="BA8" s="111">
        <f>IF(AZ8=1,G8,0)</f>
        <v>0</v>
      </c>
      <c r="BB8" s="111">
        <f>IF(AZ8=2,G8,0)</f>
        <v>0</v>
      </c>
      <c r="BC8" s="111">
        <f>IF(AZ8=3,G8,0)</f>
        <v>0</v>
      </c>
      <c r="BD8" s="111">
        <f>IF(AZ8=4,G8,0)</f>
        <v>0</v>
      </c>
      <c r="BE8" s="111">
        <f>IF(AZ8=5,G8,0)</f>
        <v>0</v>
      </c>
      <c r="CZ8" s="111">
        <v>0</v>
      </c>
    </row>
    <row r="9" spans="1:104" ht="24">
      <c r="A9" s="130">
        <v>2</v>
      </c>
      <c r="B9" s="144" t="s">
        <v>75</v>
      </c>
      <c r="C9" s="145" t="s">
        <v>76</v>
      </c>
      <c r="D9" s="146" t="s">
        <v>74</v>
      </c>
      <c r="E9" s="147">
        <v>30</v>
      </c>
      <c r="F9" s="166">
        <v>0</v>
      </c>
      <c r="G9" s="167">
        <f>E9*F9</f>
        <v>0</v>
      </c>
      <c r="O9" s="129">
        <v>2</v>
      </c>
      <c r="AA9" s="111">
        <v>12</v>
      </c>
      <c r="AB9" s="111">
        <v>0</v>
      </c>
      <c r="AC9" s="111">
        <v>2</v>
      </c>
      <c r="AZ9" s="111">
        <v>1</v>
      </c>
      <c r="BA9" s="111">
        <f>IF(AZ9=1,G9,0)</f>
        <v>0</v>
      </c>
      <c r="BB9" s="111">
        <f>IF(AZ9=2,G9,0)</f>
        <v>0</v>
      </c>
      <c r="BC9" s="111">
        <f>IF(AZ9=3,G9,0)</f>
        <v>0</v>
      </c>
      <c r="BD9" s="111">
        <f>IF(AZ9=4,G9,0)</f>
        <v>0</v>
      </c>
      <c r="BE9" s="111">
        <f>IF(AZ9=5,G9,0)</f>
        <v>0</v>
      </c>
      <c r="CZ9" s="111">
        <v>0</v>
      </c>
    </row>
    <row r="10" spans="1:104">
      <c r="A10" s="131"/>
      <c r="B10" s="149"/>
      <c r="C10" s="187" t="s">
        <v>77</v>
      </c>
      <c r="D10" s="188"/>
      <c r="E10" s="150">
        <v>30</v>
      </c>
      <c r="F10" s="168"/>
      <c r="G10" s="169"/>
      <c r="M10" s="132" t="s">
        <v>77</v>
      </c>
      <c r="O10" s="129"/>
    </row>
    <row r="11" spans="1:104">
      <c r="A11" s="130">
        <v>3</v>
      </c>
      <c r="B11" s="144" t="s">
        <v>78</v>
      </c>
      <c r="C11" s="145" t="s">
        <v>79</v>
      </c>
      <c r="D11" s="146" t="s">
        <v>80</v>
      </c>
      <c r="E11" s="147">
        <v>235</v>
      </c>
      <c r="F11" s="166">
        <v>0</v>
      </c>
      <c r="G11" s="167">
        <f>E11*F11</f>
        <v>0</v>
      </c>
      <c r="O11" s="129">
        <v>2</v>
      </c>
      <c r="AA11" s="111">
        <v>12</v>
      </c>
      <c r="AB11" s="111">
        <v>0</v>
      </c>
      <c r="AC11" s="111">
        <v>3</v>
      </c>
      <c r="AZ11" s="111">
        <v>1</v>
      </c>
      <c r="BA11" s="111">
        <f>IF(AZ11=1,G11,0)</f>
        <v>0</v>
      </c>
      <c r="BB11" s="111">
        <f>IF(AZ11=2,G11,0)</f>
        <v>0</v>
      </c>
      <c r="BC11" s="111">
        <f>IF(AZ11=3,G11,0)</f>
        <v>0</v>
      </c>
      <c r="BD11" s="111">
        <f>IF(AZ11=4,G11,0)</f>
        <v>0</v>
      </c>
      <c r="BE11" s="111">
        <f>IF(AZ11=5,G11,0)</f>
        <v>0</v>
      </c>
      <c r="CZ11" s="111">
        <v>0</v>
      </c>
    </row>
    <row r="12" spans="1:104">
      <c r="A12" s="131"/>
      <c r="B12" s="149"/>
      <c r="C12" s="187">
        <v>235</v>
      </c>
      <c r="D12" s="188"/>
      <c r="E12" s="150">
        <v>235</v>
      </c>
      <c r="F12" s="168"/>
      <c r="G12" s="169"/>
      <c r="M12" s="132">
        <v>235</v>
      </c>
      <c r="O12" s="129"/>
    </row>
    <row r="13" spans="1:104" ht="24">
      <c r="A13" s="130">
        <v>4</v>
      </c>
      <c r="B13" s="144" t="s">
        <v>81</v>
      </c>
      <c r="C13" s="145" t="s">
        <v>82</v>
      </c>
      <c r="D13" s="146" t="s">
        <v>80</v>
      </c>
      <c r="E13" s="147">
        <v>250</v>
      </c>
      <c r="F13" s="166">
        <v>0</v>
      </c>
      <c r="G13" s="167">
        <f>E13*F13</f>
        <v>0</v>
      </c>
      <c r="O13" s="129">
        <v>2</v>
      </c>
      <c r="AA13" s="111">
        <v>12</v>
      </c>
      <c r="AB13" s="111">
        <v>0</v>
      </c>
      <c r="AC13" s="111">
        <v>4</v>
      </c>
      <c r="AZ13" s="111">
        <v>1</v>
      </c>
      <c r="BA13" s="111">
        <f>IF(AZ13=1,G13,0)</f>
        <v>0</v>
      </c>
      <c r="BB13" s="111">
        <f>IF(AZ13=2,G13,0)</f>
        <v>0</v>
      </c>
      <c r="BC13" s="111">
        <f>IF(AZ13=3,G13,0)</f>
        <v>0</v>
      </c>
      <c r="BD13" s="111">
        <f>IF(AZ13=4,G13,0)</f>
        <v>0</v>
      </c>
      <c r="BE13" s="111">
        <f>IF(AZ13=5,G13,0)</f>
        <v>0</v>
      </c>
      <c r="CZ13" s="111">
        <v>3.0000000000000001E-5</v>
      </c>
    </row>
    <row r="14" spans="1:104">
      <c r="A14" s="130">
        <v>5</v>
      </c>
      <c r="B14" s="144" t="s">
        <v>83</v>
      </c>
      <c r="C14" s="145" t="s">
        <v>84</v>
      </c>
      <c r="D14" s="146" t="s">
        <v>80</v>
      </c>
      <c r="E14" s="147">
        <v>250</v>
      </c>
      <c r="F14" s="166">
        <v>0</v>
      </c>
      <c r="G14" s="167">
        <f>E14*F14</f>
        <v>0</v>
      </c>
      <c r="O14" s="129">
        <v>2</v>
      </c>
      <c r="AA14" s="111">
        <v>12</v>
      </c>
      <c r="AB14" s="111">
        <v>0</v>
      </c>
      <c r="AC14" s="111">
        <v>5</v>
      </c>
      <c r="AZ14" s="111">
        <v>1</v>
      </c>
      <c r="BA14" s="111">
        <f>IF(AZ14=1,G14,0)</f>
        <v>0</v>
      </c>
      <c r="BB14" s="111">
        <f>IF(AZ14=2,G14,0)</f>
        <v>0</v>
      </c>
      <c r="BC14" s="111">
        <f>IF(AZ14=3,G14,0)</f>
        <v>0</v>
      </c>
      <c r="BD14" s="111">
        <f>IF(AZ14=4,G14,0)</f>
        <v>0</v>
      </c>
      <c r="BE14" s="111">
        <f>IF(AZ14=5,G14,0)</f>
        <v>0</v>
      </c>
      <c r="CZ14" s="111">
        <v>0</v>
      </c>
    </row>
    <row r="15" spans="1:104">
      <c r="A15" s="130">
        <v>6</v>
      </c>
      <c r="B15" s="144" t="s">
        <v>85</v>
      </c>
      <c r="C15" s="145" t="s">
        <v>86</v>
      </c>
      <c r="D15" s="146" t="s">
        <v>80</v>
      </c>
      <c r="E15" s="147">
        <v>250</v>
      </c>
      <c r="F15" s="166">
        <v>0</v>
      </c>
      <c r="G15" s="167">
        <f>E15*F15</f>
        <v>0</v>
      </c>
      <c r="O15" s="129">
        <v>2</v>
      </c>
      <c r="AA15" s="111">
        <v>12</v>
      </c>
      <c r="AB15" s="111">
        <v>0</v>
      </c>
      <c r="AC15" s="111">
        <v>6</v>
      </c>
      <c r="AZ15" s="111">
        <v>1</v>
      </c>
      <c r="BA15" s="111">
        <f>IF(AZ15=1,G15,0)</f>
        <v>0</v>
      </c>
      <c r="BB15" s="111">
        <f>IF(AZ15=2,G15,0)</f>
        <v>0</v>
      </c>
      <c r="BC15" s="111">
        <f>IF(AZ15=3,G15,0)</f>
        <v>0</v>
      </c>
      <c r="BD15" s="111">
        <f>IF(AZ15=4,G15,0)</f>
        <v>0</v>
      </c>
      <c r="BE15" s="111">
        <f>IF(AZ15=5,G15,0)</f>
        <v>0</v>
      </c>
      <c r="CZ15" s="111">
        <v>0</v>
      </c>
    </row>
    <row r="16" spans="1:104">
      <c r="A16" s="130">
        <v>7</v>
      </c>
      <c r="B16" s="144" t="s">
        <v>87</v>
      </c>
      <c r="C16" s="145" t="s">
        <v>88</v>
      </c>
      <c r="D16" s="146" t="s">
        <v>89</v>
      </c>
      <c r="E16" s="147">
        <v>206</v>
      </c>
      <c r="F16" s="166">
        <v>0</v>
      </c>
      <c r="G16" s="167">
        <f>E16*F16</f>
        <v>0</v>
      </c>
      <c r="O16" s="129">
        <v>2</v>
      </c>
      <c r="AA16" s="111">
        <v>12</v>
      </c>
      <c r="AB16" s="111">
        <v>0</v>
      </c>
      <c r="AC16" s="111">
        <v>7</v>
      </c>
      <c r="AZ16" s="111">
        <v>1</v>
      </c>
      <c r="BA16" s="111">
        <f>IF(AZ16=1,G16,0)</f>
        <v>0</v>
      </c>
      <c r="BB16" s="111">
        <f>IF(AZ16=2,G16,0)</f>
        <v>0</v>
      </c>
      <c r="BC16" s="111">
        <f>IF(AZ16=3,G16,0)</f>
        <v>0</v>
      </c>
      <c r="BD16" s="111">
        <f>IF(AZ16=4,G16,0)</f>
        <v>0</v>
      </c>
      <c r="BE16" s="111">
        <f>IF(AZ16=5,G16,0)</f>
        <v>0</v>
      </c>
      <c r="CZ16" s="111">
        <v>0</v>
      </c>
    </row>
    <row r="17" spans="1:104">
      <c r="A17" s="130">
        <v>8</v>
      </c>
      <c r="B17" s="144" t="s">
        <v>90</v>
      </c>
      <c r="C17" s="145" t="s">
        <v>91</v>
      </c>
      <c r="D17" s="146" t="s">
        <v>89</v>
      </c>
      <c r="E17" s="147">
        <v>1030</v>
      </c>
      <c r="F17" s="166">
        <v>0</v>
      </c>
      <c r="G17" s="167">
        <f>E17*F17</f>
        <v>0</v>
      </c>
      <c r="O17" s="129">
        <v>2</v>
      </c>
      <c r="AA17" s="111">
        <v>12</v>
      </c>
      <c r="AB17" s="111">
        <v>0</v>
      </c>
      <c r="AC17" s="111">
        <v>8</v>
      </c>
      <c r="AZ17" s="111">
        <v>1</v>
      </c>
      <c r="BA17" s="111">
        <f>IF(AZ17=1,G17,0)</f>
        <v>0</v>
      </c>
      <c r="BB17" s="111">
        <f>IF(AZ17=2,G17,0)</f>
        <v>0</v>
      </c>
      <c r="BC17" s="111">
        <f>IF(AZ17=3,G17,0)</f>
        <v>0</v>
      </c>
      <c r="BD17" s="111">
        <f>IF(AZ17=4,G17,0)</f>
        <v>0</v>
      </c>
      <c r="BE17" s="111">
        <f>IF(AZ17=5,G17,0)</f>
        <v>0</v>
      </c>
      <c r="CZ17" s="111">
        <v>0</v>
      </c>
    </row>
    <row r="18" spans="1:104">
      <c r="A18" s="131"/>
      <c r="B18" s="149"/>
      <c r="C18" s="187">
        <v>1030</v>
      </c>
      <c r="D18" s="188"/>
      <c r="E18" s="150">
        <v>1030</v>
      </c>
      <c r="F18" s="168"/>
      <c r="G18" s="169"/>
      <c r="M18" s="132">
        <v>1030</v>
      </c>
      <c r="O18" s="129"/>
    </row>
    <row r="19" spans="1:104">
      <c r="A19" s="130">
        <v>9</v>
      </c>
      <c r="B19" s="144" t="s">
        <v>92</v>
      </c>
      <c r="C19" s="145" t="s">
        <v>93</v>
      </c>
      <c r="D19" s="146" t="s">
        <v>74</v>
      </c>
      <c r="E19" s="147">
        <v>114</v>
      </c>
      <c r="F19" s="166">
        <v>0</v>
      </c>
      <c r="G19" s="167">
        <f>E19*F19</f>
        <v>0</v>
      </c>
      <c r="O19" s="129">
        <v>2</v>
      </c>
      <c r="AA19" s="111">
        <v>12</v>
      </c>
      <c r="AB19" s="111">
        <v>0</v>
      </c>
      <c r="AC19" s="111">
        <v>9</v>
      </c>
      <c r="AZ19" s="111">
        <v>1</v>
      </c>
      <c r="BA19" s="111">
        <f>IF(AZ19=1,G19,0)</f>
        <v>0</v>
      </c>
      <c r="BB19" s="111">
        <f>IF(AZ19=2,G19,0)</f>
        <v>0</v>
      </c>
      <c r="BC19" s="111">
        <f>IF(AZ19=3,G19,0)</f>
        <v>0</v>
      </c>
      <c r="BD19" s="111">
        <f>IF(AZ19=4,G19,0)</f>
        <v>0</v>
      </c>
      <c r="BE19" s="111">
        <f>IF(AZ19=5,G19,0)</f>
        <v>0</v>
      </c>
      <c r="CZ19" s="111">
        <v>0</v>
      </c>
    </row>
    <row r="20" spans="1:104">
      <c r="A20" s="130">
        <v>10</v>
      </c>
      <c r="B20" s="144" t="s">
        <v>94</v>
      </c>
      <c r="C20" s="145" t="s">
        <v>95</v>
      </c>
      <c r="D20" s="146" t="s">
        <v>80</v>
      </c>
      <c r="E20" s="147">
        <v>600</v>
      </c>
      <c r="F20" s="166">
        <v>0</v>
      </c>
      <c r="G20" s="167">
        <f>E20*F20</f>
        <v>0</v>
      </c>
      <c r="O20" s="129">
        <v>2</v>
      </c>
      <c r="AA20" s="111">
        <v>12</v>
      </c>
      <c r="AB20" s="111">
        <v>0</v>
      </c>
      <c r="AC20" s="111">
        <v>10</v>
      </c>
      <c r="AZ20" s="111">
        <v>1</v>
      </c>
      <c r="BA20" s="111">
        <f>IF(AZ20=1,G20,0)</f>
        <v>0</v>
      </c>
      <c r="BB20" s="111">
        <f>IF(AZ20=2,G20,0)</f>
        <v>0</v>
      </c>
      <c r="BC20" s="111">
        <f>IF(AZ20=3,G20,0)</f>
        <v>0</v>
      </c>
      <c r="BD20" s="111">
        <f>IF(AZ20=4,G20,0)</f>
        <v>0</v>
      </c>
      <c r="BE20" s="111">
        <f>IF(AZ20=5,G20,0)</f>
        <v>0</v>
      </c>
      <c r="CZ20" s="111">
        <v>0</v>
      </c>
    </row>
    <row r="21" spans="1:104">
      <c r="A21" s="130">
        <v>11</v>
      </c>
      <c r="B21" s="144" t="s">
        <v>96</v>
      </c>
      <c r="C21" s="145" t="s">
        <v>97</v>
      </c>
      <c r="D21" s="146" t="s">
        <v>80</v>
      </c>
      <c r="E21" s="147">
        <v>100</v>
      </c>
      <c r="F21" s="166">
        <v>0</v>
      </c>
      <c r="G21" s="167">
        <f>E21*F21</f>
        <v>0</v>
      </c>
      <c r="O21" s="129">
        <v>2</v>
      </c>
      <c r="AA21" s="111">
        <v>12</v>
      </c>
      <c r="AB21" s="111">
        <v>0</v>
      </c>
      <c r="AC21" s="111">
        <v>11</v>
      </c>
      <c r="AZ21" s="111">
        <v>1</v>
      </c>
      <c r="BA21" s="111">
        <f>IF(AZ21=1,G21,0)</f>
        <v>0</v>
      </c>
      <c r="BB21" s="111">
        <f>IF(AZ21=2,G21,0)</f>
        <v>0</v>
      </c>
      <c r="BC21" s="111">
        <f>IF(AZ21=3,G21,0)</f>
        <v>0</v>
      </c>
      <c r="BD21" s="111">
        <f>IF(AZ21=4,G21,0)</f>
        <v>0</v>
      </c>
      <c r="BE21" s="111">
        <f>IF(AZ21=5,G21,0)</f>
        <v>0</v>
      </c>
      <c r="CZ21" s="111">
        <v>0</v>
      </c>
    </row>
    <row r="22" spans="1:104">
      <c r="A22" s="130">
        <v>12</v>
      </c>
      <c r="B22" s="144" t="s">
        <v>98</v>
      </c>
      <c r="C22" s="145" t="s">
        <v>99</v>
      </c>
      <c r="D22" s="146" t="s">
        <v>100</v>
      </c>
      <c r="E22" s="147">
        <v>95</v>
      </c>
      <c r="F22" s="166">
        <v>0</v>
      </c>
      <c r="G22" s="167">
        <f>E22*F22</f>
        <v>0</v>
      </c>
      <c r="O22" s="129">
        <v>2</v>
      </c>
      <c r="AA22" s="111">
        <v>12</v>
      </c>
      <c r="AB22" s="111">
        <v>0</v>
      </c>
      <c r="AC22" s="111">
        <v>12</v>
      </c>
      <c r="AZ22" s="111">
        <v>1</v>
      </c>
      <c r="BA22" s="111">
        <f>IF(AZ22=1,G22,0)</f>
        <v>0</v>
      </c>
      <c r="BB22" s="111">
        <f>IF(AZ22=2,G22,0)</f>
        <v>0</v>
      </c>
      <c r="BC22" s="111">
        <f>IF(AZ22=3,G22,0)</f>
        <v>0</v>
      </c>
      <c r="BD22" s="111">
        <f>IF(AZ22=4,G22,0)</f>
        <v>0</v>
      </c>
      <c r="BE22" s="111">
        <f>IF(AZ22=5,G22,0)</f>
        <v>0</v>
      </c>
      <c r="CZ22" s="111">
        <v>0</v>
      </c>
    </row>
    <row r="23" spans="1:104">
      <c r="A23" s="133"/>
      <c r="B23" s="152" t="s">
        <v>69</v>
      </c>
      <c r="C23" s="153" t="str">
        <f>CONCATENATE(B7," ",C7)</f>
        <v>1 Zemní práce</v>
      </c>
      <c r="D23" s="151"/>
      <c r="E23" s="154"/>
      <c r="F23" s="170"/>
      <c r="G23" s="171">
        <f>SUM(G7:G22)</f>
        <v>0</v>
      </c>
      <c r="O23" s="129">
        <v>4</v>
      </c>
      <c r="BA23" s="134">
        <f>SUM(BA7:BA22)</f>
        <v>0</v>
      </c>
      <c r="BB23" s="134">
        <f>SUM(BB7:BB22)</f>
        <v>0</v>
      </c>
      <c r="BC23" s="134">
        <f>SUM(BC7:BC22)</f>
        <v>0</v>
      </c>
      <c r="BD23" s="134">
        <f>SUM(BD7:BD22)</f>
        <v>0</v>
      </c>
      <c r="BE23" s="134">
        <f>SUM(BE7:BE22)</f>
        <v>0</v>
      </c>
    </row>
    <row r="24" spans="1:104">
      <c r="A24" s="123" t="s">
        <v>65</v>
      </c>
      <c r="B24" s="156" t="s">
        <v>101</v>
      </c>
      <c r="C24" s="157" t="s">
        <v>102</v>
      </c>
      <c r="D24" s="143"/>
      <c r="E24" s="158"/>
      <c r="F24" s="164"/>
      <c r="G24" s="165"/>
      <c r="O24" s="129">
        <v>1</v>
      </c>
    </row>
    <row r="25" spans="1:104">
      <c r="A25" s="130">
        <v>13</v>
      </c>
      <c r="B25" s="144" t="s">
        <v>103</v>
      </c>
      <c r="C25" s="145" t="s">
        <v>104</v>
      </c>
      <c r="D25" s="146" t="s">
        <v>80</v>
      </c>
      <c r="E25" s="147">
        <v>2200</v>
      </c>
      <c r="F25" s="166">
        <v>0</v>
      </c>
      <c r="G25" s="167">
        <f>E25*F25</f>
        <v>0</v>
      </c>
      <c r="O25" s="129">
        <v>2</v>
      </c>
      <c r="AA25" s="111">
        <v>12</v>
      </c>
      <c r="AB25" s="111">
        <v>0</v>
      </c>
      <c r="AC25" s="111">
        <v>13</v>
      </c>
      <c r="AZ25" s="111">
        <v>1</v>
      </c>
      <c r="BA25" s="111">
        <f>IF(AZ25=1,G25,0)</f>
        <v>0</v>
      </c>
      <c r="BB25" s="111">
        <f>IF(AZ25=2,G25,0)</f>
        <v>0</v>
      </c>
      <c r="BC25" s="111">
        <f>IF(AZ25=3,G25,0)</f>
        <v>0</v>
      </c>
      <c r="BD25" s="111">
        <f>IF(AZ25=4,G25,0)</f>
        <v>0</v>
      </c>
      <c r="BE25" s="111">
        <f>IF(AZ25=5,G25,0)</f>
        <v>0</v>
      </c>
      <c r="CZ25" s="111">
        <v>5.0000000000000001E-4</v>
      </c>
    </row>
    <row r="26" spans="1:104">
      <c r="A26" s="130">
        <v>14</v>
      </c>
      <c r="B26" s="144" t="s">
        <v>105</v>
      </c>
      <c r="C26" s="145" t="s">
        <v>106</v>
      </c>
      <c r="D26" s="146" t="s">
        <v>80</v>
      </c>
      <c r="E26" s="147">
        <v>2100</v>
      </c>
      <c r="F26" s="166">
        <v>0</v>
      </c>
      <c r="G26" s="167">
        <f>E26*F26</f>
        <v>0</v>
      </c>
      <c r="O26" s="129">
        <v>2</v>
      </c>
      <c r="AA26" s="111">
        <v>12</v>
      </c>
      <c r="AB26" s="111">
        <v>0</v>
      </c>
      <c r="AC26" s="111">
        <v>14</v>
      </c>
      <c r="AZ26" s="111">
        <v>1</v>
      </c>
      <c r="BA26" s="111">
        <f>IF(AZ26=1,G26,0)</f>
        <v>0</v>
      </c>
      <c r="BB26" s="111">
        <f>IF(AZ26=2,G26,0)</f>
        <v>0</v>
      </c>
      <c r="BC26" s="111">
        <f>IF(AZ26=3,G26,0)</f>
        <v>0</v>
      </c>
      <c r="BD26" s="111">
        <f>IF(AZ26=4,G26,0)</f>
        <v>0</v>
      </c>
      <c r="BE26" s="111">
        <f>IF(AZ26=5,G26,0)</f>
        <v>0</v>
      </c>
      <c r="CZ26" s="111">
        <v>0</v>
      </c>
    </row>
    <row r="27" spans="1:104">
      <c r="A27" s="133"/>
      <c r="B27" s="152" t="s">
        <v>69</v>
      </c>
      <c r="C27" s="153" t="str">
        <f>CONCATENATE(B24," ",C24)</f>
        <v>2 Základy,zvláštní zakládání</v>
      </c>
      <c r="D27" s="151"/>
      <c r="E27" s="154"/>
      <c r="F27" s="170"/>
      <c r="G27" s="171">
        <f>SUM(G24:G26)</f>
        <v>0</v>
      </c>
      <c r="O27" s="129">
        <v>4</v>
      </c>
      <c r="BA27" s="134">
        <f>SUM(BA24:BA26)</f>
        <v>0</v>
      </c>
      <c r="BB27" s="134">
        <f>SUM(BB24:BB26)</f>
        <v>0</v>
      </c>
      <c r="BC27" s="134">
        <f>SUM(BC24:BC26)</f>
        <v>0</v>
      </c>
      <c r="BD27" s="134">
        <f>SUM(BD24:BD26)</f>
        <v>0</v>
      </c>
      <c r="BE27" s="134">
        <f>SUM(BE24:BE26)</f>
        <v>0</v>
      </c>
    </row>
    <row r="28" spans="1:104">
      <c r="A28" s="123" t="s">
        <v>65</v>
      </c>
      <c r="B28" s="124" t="s">
        <v>107</v>
      </c>
      <c r="C28" s="125" t="s">
        <v>108</v>
      </c>
      <c r="D28" s="126"/>
      <c r="E28" s="127"/>
      <c r="F28" s="127"/>
      <c r="G28" s="128"/>
      <c r="O28" s="129">
        <v>1</v>
      </c>
    </row>
    <row r="29" spans="1:104" ht="24">
      <c r="A29" s="130">
        <v>15</v>
      </c>
      <c r="B29" s="159" t="s">
        <v>109</v>
      </c>
      <c r="C29" s="160" t="s">
        <v>110</v>
      </c>
      <c r="D29" s="161" t="s">
        <v>80</v>
      </c>
      <c r="E29" s="162">
        <v>1800</v>
      </c>
      <c r="F29" s="162">
        <v>0</v>
      </c>
      <c r="G29" s="163">
        <f>E29*F29</f>
        <v>0</v>
      </c>
      <c r="O29" s="129">
        <v>2</v>
      </c>
      <c r="AA29" s="111">
        <v>12</v>
      </c>
      <c r="AB29" s="111">
        <v>0</v>
      </c>
      <c r="AC29" s="111">
        <v>15</v>
      </c>
      <c r="AZ29" s="111">
        <v>1</v>
      </c>
      <c r="BA29" s="111">
        <f>IF(AZ29=1,G29,0)</f>
        <v>0</v>
      </c>
      <c r="BB29" s="111">
        <f>IF(AZ29=2,G29,0)</f>
        <v>0</v>
      </c>
      <c r="BC29" s="111">
        <f>IF(AZ29=3,G29,0)</f>
        <v>0</v>
      </c>
      <c r="BD29" s="111">
        <f>IF(AZ29=4,G29,0)</f>
        <v>0</v>
      </c>
      <c r="BE29" s="111">
        <f>IF(AZ29=5,G29,0)</f>
        <v>0</v>
      </c>
      <c r="CZ29" s="111">
        <v>1.21635</v>
      </c>
    </row>
    <row r="30" spans="1:104" ht="24">
      <c r="A30" s="143">
        <v>16</v>
      </c>
      <c r="B30" s="144" t="s">
        <v>111</v>
      </c>
      <c r="C30" s="145" t="s">
        <v>112</v>
      </c>
      <c r="D30" s="146" t="s">
        <v>80</v>
      </c>
      <c r="E30" s="147">
        <v>155</v>
      </c>
      <c r="F30" s="166">
        <v>0</v>
      </c>
      <c r="G30" s="167">
        <f>E30*F30</f>
        <v>0</v>
      </c>
      <c r="O30" s="129">
        <v>2</v>
      </c>
      <c r="AA30" s="111">
        <v>12</v>
      </c>
      <c r="AB30" s="111">
        <v>0</v>
      </c>
      <c r="AC30" s="111">
        <v>16</v>
      </c>
      <c r="AZ30" s="111">
        <v>1</v>
      </c>
      <c r="BA30" s="111">
        <f>IF(AZ30=1,G30,0)</f>
        <v>0</v>
      </c>
      <c r="BB30" s="111">
        <f>IF(AZ30=2,G30,0)</f>
        <v>0</v>
      </c>
      <c r="BC30" s="111">
        <f>IF(AZ30=3,G30,0)</f>
        <v>0</v>
      </c>
      <c r="BD30" s="111">
        <f>IF(AZ30=4,G30,0)</f>
        <v>0</v>
      </c>
      <c r="BE30" s="111">
        <f>IF(AZ30=5,G30,0)</f>
        <v>0</v>
      </c>
      <c r="CZ30" s="111">
        <v>1.1897200000000001</v>
      </c>
    </row>
    <row r="31" spans="1:104">
      <c r="A31" s="148"/>
      <c r="B31" s="149"/>
      <c r="C31" s="187">
        <v>155</v>
      </c>
      <c r="D31" s="188"/>
      <c r="E31" s="150">
        <v>155</v>
      </c>
      <c r="F31" s="168"/>
      <c r="G31" s="169"/>
      <c r="M31" s="132">
        <v>155</v>
      </c>
      <c r="O31" s="129"/>
    </row>
    <row r="32" spans="1:104">
      <c r="A32" s="151"/>
      <c r="B32" s="152" t="s">
        <v>69</v>
      </c>
      <c r="C32" s="153" t="str">
        <f>CONCATENATE(B28," ",C28)</f>
        <v>5 Komunikace</v>
      </c>
      <c r="D32" s="151"/>
      <c r="E32" s="154"/>
      <c r="F32" s="170"/>
      <c r="G32" s="171">
        <f>SUM(G28:G31)</f>
        <v>0</v>
      </c>
      <c r="O32" s="129">
        <v>4</v>
      </c>
      <c r="BA32" s="134">
        <f>SUM(BA28:BA31)</f>
        <v>0</v>
      </c>
      <c r="BB32" s="134">
        <f>SUM(BB28:BB31)</f>
        <v>0</v>
      </c>
      <c r="BC32" s="134">
        <f>SUM(BC28:BC31)</f>
        <v>0</v>
      </c>
      <c r="BD32" s="134">
        <f>SUM(BD28:BD31)</f>
        <v>0</v>
      </c>
      <c r="BE32" s="134">
        <f>SUM(BE28:BE31)</f>
        <v>0</v>
      </c>
    </row>
    <row r="33" spans="1:104">
      <c r="A33" s="155" t="s">
        <v>65</v>
      </c>
      <c r="B33" s="156" t="s">
        <v>113</v>
      </c>
      <c r="C33" s="157" t="s">
        <v>114</v>
      </c>
      <c r="D33" s="143"/>
      <c r="E33" s="158"/>
      <c r="F33" s="164"/>
      <c r="G33" s="165"/>
      <c r="O33" s="129">
        <v>1</v>
      </c>
    </row>
    <row r="34" spans="1:104">
      <c r="A34" s="143">
        <v>17</v>
      </c>
      <c r="B34" s="144" t="s">
        <v>115</v>
      </c>
      <c r="C34" s="145" t="s">
        <v>116</v>
      </c>
      <c r="D34" s="146" t="s">
        <v>68</v>
      </c>
      <c r="E34" s="147">
        <v>5</v>
      </c>
      <c r="F34" s="166">
        <v>0</v>
      </c>
      <c r="G34" s="167">
        <f>E34*F34</f>
        <v>0</v>
      </c>
      <c r="O34" s="129">
        <v>2</v>
      </c>
      <c r="AA34" s="111">
        <v>12</v>
      </c>
      <c r="AB34" s="111">
        <v>0</v>
      </c>
      <c r="AC34" s="111">
        <v>17</v>
      </c>
      <c r="AZ34" s="111">
        <v>1</v>
      </c>
      <c r="BA34" s="111">
        <f>IF(AZ34=1,G34,0)</f>
        <v>0</v>
      </c>
      <c r="BB34" s="111">
        <f>IF(AZ34=2,G34,0)</f>
        <v>0</v>
      </c>
      <c r="BC34" s="111">
        <f>IF(AZ34=3,G34,0)</f>
        <v>0</v>
      </c>
      <c r="BD34" s="111">
        <f>IF(AZ34=4,G34,0)</f>
        <v>0</v>
      </c>
      <c r="BE34" s="111">
        <f>IF(AZ34=5,G34,0)</f>
        <v>0</v>
      </c>
      <c r="CZ34" s="111">
        <v>0</v>
      </c>
    </row>
    <row r="35" spans="1:104" ht="24">
      <c r="A35" s="143">
        <v>18</v>
      </c>
      <c r="B35" s="144" t="s">
        <v>117</v>
      </c>
      <c r="C35" s="145" t="s">
        <v>118</v>
      </c>
      <c r="D35" s="146" t="s">
        <v>100</v>
      </c>
      <c r="E35" s="147">
        <v>155</v>
      </c>
      <c r="F35" s="166">
        <v>0</v>
      </c>
      <c r="G35" s="167">
        <f>E35*F35</f>
        <v>0</v>
      </c>
      <c r="O35" s="129">
        <v>2</v>
      </c>
      <c r="AA35" s="111">
        <v>12</v>
      </c>
      <c r="AB35" s="111">
        <v>0</v>
      </c>
      <c r="AC35" s="111">
        <v>18</v>
      </c>
      <c r="AZ35" s="111">
        <v>1</v>
      </c>
      <c r="BA35" s="111">
        <f>IF(AZ35=1,G35,0)</f>
        <v>0</v>
      </c>
      <c r="BB35" s="111">
        <f>IF(AZ35=2,G35,0)</f>
        <v>0</v>
      </c>
      <c r="BC35" s="111">
        <f>IF(AZ35=3,G35,0)</f>
        <v>0</v>
      </c>
      <c r="BD35" s="111">
        <f>IF(AZ35=4,G35,0)</f>
        <v>0</v>
      </c>
      <c r="BE35" s="111">
        <f>IF(AZ35=5,G35,0)</f>
        <v>0</v>
      </c>
      <c r="CZ35" s="111">
        <v>0</v>
      </c>
    </row>
    <row r="36" spans="1:104">
      <c r="A36" s="151"/>
      <c r="B36" s="152" t="s">
        <v>69</v>
      </c>
      <c r="C36" s="153" t="str">
        <f>CONCATENATE(B33," ",C33)</f>
        <v>8 Trubní vedení</v>
      </c>
      <c r="D36" s="151"/>
      <c r="E36" s="154"/>
      <c r="F36" s="170"/>
      <c r="G36" s="171">
        <f>SUM(G33:G35)</f>
        <v>0</v>
      </c>
      <c r="O36" s="129">
        <v>4</v>
      </c>
      <c r="BA36" s="134">
        <f>SUM(BA33:BA35)</f>
        <v>0</v>
      </c>
      <c r="BB36" s="134">
        <f>SUM(BB33:BB35)</f>
        <v>0</v>
      </c>
      <c r="BC36" s="134">
        <f>SUM(BC33:BC35)</f>
        <v>0</v>
      </c>
      <c r="BD36" s="134">
        <f>SUM(BD33:BD35)</f>
        <v>0</v>
      </c>
      <c r="BE36" s="134">
        <f>SUM(BE33:BE35)</f>
        <v>0</v>
      </c>
    </row>
    <row r="37" spans="1:104">
      <c r="A37" s="155" t="s">
        <v>65</v>
      </c>
      <c r="B37" s="156" t="s">
        <v>119</v>
      </c>
      <c r="C37" s="157" t="s">
        <v>120</v>
      </c>
      <c r="D37" s="143"/>
      <c r="E37" s="158"/>
      <c r="F37" s="164"/>
      <c r="G37" s="165"/>
      <c r="O37" s="129">
        <v>1</v>
      </c>
    </row>
    <row r="38" spans="1:104">
      <c r="A38" s="143">
        <v>19</v>
      </c>
      <c r="B38" s="144" t="s">
        <v>121</v>
      </c>
      <c r="C38" s="145" t="s">
        <v>122</v>
      </c>
      <c r="D38" s="146" t="s">
        <v>123</v>
      </c>
      <c r="E38" s="147">
        <v>12</v>
      </c>
      <c r="F38" s="166">
        <v>0</v>
      </c>
      <c r="G38" s="167">
        <f>E38*F38</f>
        <v>0</v>
      </c>
      <c r="O38" s="129">
        <v>2</v>
      </c>
      <c r="AA38" s="111">
        <v>12</v>
      </c>
      <c r="AB38" s="111">
        <v>0</v>
      </c>
      <c r="AC38" s="111">
        <v>19</v>
      </c>
      <c r="AZ38" s="111">
        <v>1</v>
      </c>
      <c r="BA38" s="111">
        <f>IF(AZ38=1,G38,0)</f>
        <v>0</v>
      </c>
      <c r="BB38" s="111">
        <f>IF(AZ38=2,G38,0)</f>
        <v>0</v>
      </c>
      <c r="BC38" s="111">
        <f>IF(AZ38=3,G38,0)</f>
        <v>0</v>
      </c>
      <c r="BD38" s="111">
        <f>IF(AZ38=4,G38,0)</f>
        <v>0</v>
      </c>
      <c r="BE38" s="111">
        <f>IF(AZ38=5,G38,0)</f>
        <v>0</v>
      </c>
      <c r="CZ38" s="111">
        <v>0.49180000000000001</v>
      </c>
    </row>
    <row r="39" spans="1:104">
      <c r="A39" s="143">
        <v>20</v>
      </c>
      <c r="B39" s="144" t="s">
        <v>124</v>
      </c>
      <c r="C39" s="145" t="s">
        <v>125</v>
      </c>
      <c r="D39" s="146" t="s">
        <v>100</v>
      </c>
      <c r="E39" s="147">
        <v>20</v>
      </c>
      <c r="F39" s="166">
        <v>0</v>
      </c>
      <c r="G39" s="167">
        <f>E39*F39</f>
        <v>0</v>
      </c>
      <c r="O39" s="129">
        <v>2</v>
      </c>
      <c r="AA39" s="111">
        <v>12</v>
      </c>
      <c r="AB39" s="111">
        <v>0</v>
      </c>
      <c r="AC39" s="111">
        <v>20</v>
      </c>
      <c r="AZ39" s="111">
        <v>1</v>
      </c>
      <c r="BA39" s="111">
        <f>IF(AZ39=1,G39,0)</f>
        <v>0</v>
      </c>
      <c r="BB39" s="111">
        <f>IF(AZ39=2,G39,0)</f>
        <v>0</v>
      </c>
      <c r="BC39" s="111">
        <f>IF(AZ39=3,G39,0)</f>
        <v>0</v>
      </c>
      <c r="BD39" s="111">
        <f>IF(AZ39=4,G39,0)</f>
        <v>0</v>
      </c>
      <c r="BE39" s="111">
        <f>IF(AZ39=5,G39,0)</f>
        <v>0</v>
      </c>
      <c r="CZ39" s="111">
        <v>0</v>
      </c>
    </row>
    <row r="40" spans="1:104">
      <c r="A40" s="151"/>
      <c r="B40" s="152" t="s">
        <v>69</v>
      </c>
      <c r="C40" s="153" t="str">
        <f>CONCATENATE(B37," ",C37)</f>
        <v>91 Doplňující práce na komunikaci</v>
      </c>
      <c r="D40" s="151"/>
      <c r="E40" s="154"/>
      <c r="F40" s="170"/>
      <c r="G40" s="171">
        <f>SUM(G37:G39)</f>
        <v>0</v>
      </c>
      <c r="O40" s="129">
        <v>4</v>
      </c>
      <c r="BA40" s="134">
        <f>SUM(BA37:BA39)</f>
        <v>0</v>
      </c>
      <c r="BB40" s="134">
        <f>SUM(BB37:BB39)</f>
        <v>0</v>
      </c>
      <c r="BC40" s="134">
        <f>SUM(BC37:BC39)</f>
        <v>0</v>
      </c>
      <c r="BD40" s="134">
        <f>SUM(BD37:BD39)</f>
        <v>0</v>
      </c>
      <c r="BE40" s="134">
        <f>SUM(BE37:BE39)</f>
        <v>0</v>
      </c>
    </row>
    <row r="41" spans="1:104">
      <c r="A41" s="155" t="s">
        <v>65</v>
      </c>
      <c r="B41" s="156" t="s">
        <v>126</v>
      </c>
      <c r="C41" s="157" t="s">
        <v>127</v>
      </c>
      <c r="D41" s="143"/>
      <c r="E41" s="158"/>
      <c r="F41" s="164"/>
      <c r="G41" s="165"/>
      <c r="O41" s="129">
        <v>1</v>
      </c>
    </row>
    <row r="42" spans="1:104">
      <c r="A42" s="143">
        <v>21</v>
      </c>
      <c r="B42" s="144" t="s">
        <v>128</v>
      </c>
      <c r="C42" s="145" t="s">
        <v>129</v>
      </c>
      <c r="D42" s="146" t="s">
        <v>89</v>
      </c>
      <c r="E42" s="147">
        <v>2505</v>
      </c>
      <c r="F42" s="166">
        <v>0</v>
      </c>
      <c r="G42" s="167">
        <f>E42*F42</f>
        <v>0</v>
      </c>
      <c r="O42" s="129">
        <v>2</v>
      </c>
      <c r="AA42" s="111">
        <v>12</v>
      </c>
      <c r="AB42" s="111">
        <v>0</v>
      </c>
      <c r="AC42" s="111">
        <v>21</v>
      </c>
      <c r="AZ42" s="111">
        <v>1</v>
      </c>
      <c r="BA42" s="111">
        <f>IF(AZ42=1,G42,0)</f>
        <v>0</v>
      </c>
      <c r="BB42" s="111">
        <f>IF(AZ42=2,G42,0)</f>
        <v>0</v>
      </c>
      <c r="BC42" s="111">
        <f>IF(AZ42=3,G42,0)</f>
        <v>0</v>
      </c>
      <c r="BD42" s="111">
        <f>IF(AZ42=4,G42,0)</f>
        <v>0</v>
      </c>
      <c r="BE42" s="111">
        <f>IF(AZ42=5,G42,0)</f>
        <v>0</v>
      </c>
      <c r="CZ42" s="111">
        <v>0</v>
      </c>
    </row>
    <row r="43" spans="1:104">
      <c r="A43" s="148"/>
      <c r="B43" s="149"/>
      <c r="C43" s="187">
        <v>2505</v>
      </c>
      <c r="D43" s="188"/>
      <c r="E43" s="150">
        <v>2505</v>
      </c>
      <c r="F43" s="168"/>
      <c r="G43" s="169"/>
      <c r="M43" s="132">
        <v>2505</v>
      </c>
      <c r="O43" s="129"/>
    </row>
    <row r="44" spans="1:104">
      <c r="A44" s="151"/>
      <c r="B44" s="152" t="s">
        <v>69</v>
      </c>
      <c r="C44" s="153" t="str">
        <f>CONCATENATE(B41," ",C41)</f>
        <v>99 Staveništní přesun hmot</v>
      </c>
      <c r="D44" s="151"/>
      <c r="E44" s="154"/>
      <c r="F44" s="170"/>
      <c r="G44" s="171">
        <f>SUM(G41:G43)</f>
        <v>0</v>
      </c>
      <c r="O44" s="129">
        <v>4</v>
      </c>
      <c r="BA44" s="134">
        <f>SUM(BA41:BA43)</f>
        <v>0</v>
      </c>
      <c r="BB44" s="134">
        <f>SUM(BB41:BB43)</f>
        <v>0</v>
      </c>
      <c r="BC44" s="134">
        <f>SUM(BC41:BC43)</f>
        <v>0</v>
      </c>
      <c r="BD44" s="134">
        <f>SUM(BD41:BD43)</f>
        <v>0</v>
      </c>
      <c r="BE44" s="134">
        <f>SUM(BE41:BE43)</f>
        <v>0</v>
      </c>
    </row>
    <row r="45" spans="1:104">
      <c r="E45" s="111"/>
    </row>
    <row r="46" spans="1:104">
      <c r="E46" s="111"/>
    </row>
    <row r="47" spans="1:104">
      <c r="E47" s="111"/>
    </row>
    <row r="48" spans="1:104">
      <c r="E48" s="111"/>
    </row>
    <row r="49" spans="5:5">
      <c r="E49" s="111"/>
    </row>
    <row r="50" spans="5:5">
      <c r="E50" s="111"/>
    </row>
    <row r="51" spans="5:5">
      <c r="E51" s="111"/>
    </row>
    <row r="52" spans="5:5">
      <c r="E52" s="111"/>
    </row>
    <row r="53" spans="5:5">
      <c r="E53" s="111"/>
    </row>
    <row r="54" spans="5:5">
      <c r="E54" s="111"/>
    </row>
    <row r="55" spans="5:5">
      <c r="E55" s="111"/>
    </row>
    <row r="56" spans="5:5">
      <c r="E56" s="111"/>
    </row>
    <row r="57" spans="5:5">
      <c r="E57" s="111"/>
    </row>
    <row r="58" spans="5:5">
      <c r="E58" s="111"/>
    </row>
    <row r="59" spans="5:5">
      <c r="E59" s="111"/>
    </row>
    <row r="60" spans="5:5">
      <c r="E60" s="111"/>
    </row>
    <row r="61" spans="5:5">
      <c r="E61" s="111"/>
    </row>
    <row r="62" spans="5:5">
      <c r="E62" s="111"/>
    </row>
    <row r="63" spans="5:5">
      <c r="E63" s="111"/>
    </row>
    <row r="64" spans="5:5">
      <c r="E64" s="111"/>
    </row>
    <row r="65" spans="5:5">
      <c r="E65" s="111"/>
    </row>
    <row r="66" spans="5:5">
      <c r="E66" s="111"/>
    </row>
    <row r="67" spans="5:5">
      <c r="E67" s="111"/>
    </row>
    <row r="68" spans="5:5">
      <c r="E68" s="111"/>
    </row>
    <row r="69" spans="5:5">
      <c r="E69" s="111"/>
    </row>
    <row r="70" spans="5:5">
      <c r="E70" s="111"/>
    </row>
    <row r="71" spans="5:5">
      <c r="E71" s="111"/>
    </row>
    <row r="72" spans="5:5">
      <c r="E72" s="111"/>
    </row>
    <row r="73" spans="5:5">
      <c r="E73" s="111"/>
    </row>
    <row r="74" spans="5:5">
      <c r="E74" s="111"/>
    </row>
    <row r="75" spans="5:5">
      <c r="E75" s="111"/>
    </row>
    <row r="76" spans="5:5">
      <c r="E76" s="111"/>
    </row>
    <row r="77" spans="5:5">
      <c r="E77" s="111"/>
    </row>
    <row r="78" spans="5:5">
      <c r="E78" s="111"/>
    </row>
    <row r="79" spans="5:5">
      <c r="E79" s="111"/>
    </row>
    <row r="80" spans="5:5">
      <c r="E80" s="111"/>
    </row>
    <row r="81" spans="5:5">
      <c r="E81" s="111"/>
    </row>
    <row r="82" spans="5:5">
      <c r="E82" s="111"/>
    </row>
    <row r="83" spans="5:5">
      <c r="E83" s="111"/>
    </row>
    <row r="84" spans="5:5">
      <c r="E84" s="111"/>
    </row>
    <row r="85" spans="5:5">
      <c r="E85" s="111"/>
    </row>
    <row r="86" spans="5:5">
      <c r="E86" s="111"/>
    </row>
    <row r="87" spans="5:5">
      <c r="E87" s="111"/>
    </row>
    <row r="88" spans="5:5">
      <c r="E88" s="111"/>
    </row>
    <row r="89" spans="5:5">
      <c r="E89" s="111"/>
    </row>
    <row r="90" spans="5:5">
      <c r="E90" s="111"/>
    </row>
    <row r="91" spans="5:5">
      <c r="E91" s="111"/>
    </row>
    <row r="92" spans="5:5">
      <c r="E92" s="111"/>
    </row>
    <row r="93" spans="5:5">
      <c r="E93" s="111"/>
    </row>
    <row r="94" spans="5:5">
      <c r="E94" s="111"/>
    </row>
    <row r="95" spans="5:5">
      <c r="E95" s="111"/>
    </row>
    <row r="96" spans="5:5">
      <c r="E96" s="111"/>
    </row>
    <row r="97" spans="1:7">
      <c r="E97" s="111"/>
    </row>
    <row r="98" spans="1:7">
      <c r="E98" s="111"/>
    </row>
    <row r="99" spans="1:7">
      <c r="E99" s="111"/>
    </row>
    <row r="100" spans="1:7">
      <c r="E100" s="111"/>
    </row>
    <row r="101" spans="1:7">
      <c r="E101" s="111"/>
    </row>
    <row r="102" spans="1:7">
      <c r="E102" s="111"/>
    </row>
    <row r="103" spans="1:7">
      <c r="A103" s="135"/>
      <c r="B103" s="135"/>
    </row>
    <row r="104" spans="1:7">
      <c r="C104" s="136"/>
      <c r="D104" s="136"/>
      <c r="E104" s="137"/>
      <c r="F104" s="136"/>
      <c r="G104" s="138"/>
    </row>
    <row r="105" spans="1:7">
      <c r="A105" s="135"/>
      <c r="B105" s="135"/>
    </row>
  </sheetData>
  <mergeCells count="9">
    <mergeCell ref="C43:D43"/>
    <mergeCell ref="C31:D31"/>
    <mergeCell ref="A1:G1"/>
    <mergeCell ref="A3:B3"/>
    <mergeCell ref="A4:B4"/>
    <mergeCell ref="E4:G4"/>
    <mergeCell ref="C10:D10"/>
    <mergeCell ref="C12:D12"/>
    <mergeCell ref="C18:D18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Marie Harantová</cp:lastModifiedBy>
  <dcterms:created xsi:type="dcterms:W3CDTF">2023-05-17T07:39:28Z</dcterms:created>
  <dcterms:modified xsi:type="dcterms:W3CDTF">2023-10-26T16:07:02Z</dcterms:modified>
</cp:coreProperties>
</file>